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  <Override PartName="/_xmlsignatures/sig3.xml" ContentType="application/vnd.openxmlformats-package.digital-signature-xmlsignature+xml"/>
  <Override PartName="/_xmlsignatures/sig4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Valeria\Desktop\I TRIMESTRE\"/>
    </mc:Choice>
  </mc:AlternateContent>
  <xr:revisionPtr revIDLastSave="0" documentId="13_ncr:1_{5ADD9677-6DE4-405D-A8A7-8C81690ADC75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balance " sheetId="1" r:id="rId1"/>
    <sheet name="estado resul " sheetId="2" r:id="rId2"/>
    <sheet name="estado Patrimoniales" sheetId="3" r:id="rId3"/>
    <sheet name="estados flujos de efectivo" sheetId="4" r:id="rId4"/>
  </sheets>
  <externalReferences>
    <externalReference r:id="rId5"/>
    <externalReference r:id="rId6"/>
  </externalReferences>
  <definedNames>
    <definedName name="_xlnm.Print_Area" localSheetId="0">'balance '!$A$3:$E$67</definedName>
    <definedName name="_xlnm.Print_Area" localSheetId="2">'estado Patrimoniales'!$A$2:$G$35</definedName>
    <definedName name="_xlnm.Print_Area" localSheetId="1">'estado resul '!$A$2:$E$34</definedName>
    <definedName name="_xlnm.Print_Area" localSheetId="3">'estados flujos de efectivo'!$A$3:$E$52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3" i="1" l="1"/>
  <c r="C18" i="2"/>
  <c r="C17" i="2"/>
  <c r="D40" i="4" l="1"/>
  <c r="C40" i="4"/>
  <c r="D34" i="4"/>
  <c r="D29" i="4"/>
  <c r="D42" i="4" s="1"/>
  <c r="D46" i="4" s="1"/>
  <c r="C21" i="4"/>
  <c r="C12" i="4"/>
  <c r="C29" i="4" s="1"/>
  <c r="C42" i="4" s="1"/>
  <c r="C46" i="4" s="1"/>
  <c r="E28" i="3"/>
  <c r="D28" i="3"/>
  <c r="C28" i="3"/>
  <c r="B28" i="3"/>
  <c r="F27" i="3"/>
  <c r="F28" i="3" s="1"/>
  <c r="G25" i="3"/>
  <c r="G20" i="3"/>
  <c r="F18" i="3"/>
  <c r="E18" i="3"/>
  <c r="D18" i="3"/>
  <c r="C18" i="3"/>
  <c r="B18" i="3"/>
  <c r="G17" i="3"/>
  <c r="G15" i="3"/>
  <c r="G10" i="3"/>
  <c r="D16" i="2"/>
  <c r="C16" i="2"/>
  <c r="D13" i="2"/>
  <c r="D20" i="2" s="1"/>
  <c r="D22" i="2" s="1"/>
  <c r="D29" i="2" s="1"/>
  <c r="C13" i="2"/>
  <c r="D9" i="2"/>
  <c r="C9" i="2"/>
  <c r="D59" i="1"/>
  <c r="D62" i="1" s="1"/>
  <c r="C59" i="1"/>
  <c r="D56" i="1"/>
  <c r="C56" i="1"/>
  <c r="D53" i="1"/>
  <c r="C53" i="1"/>
  <c r="D50" i="1"/>
  <c r="C50" i="1"/>
  <c r="D46" i="1"/>
  <c r="D44" i="1" s="1"/>
  <c r="C46" i="1"/>
  <c r="C44" i="1" s="1"/>
  <c r="D40" i="1"/>
  <c r="C40" i="1"/>
  <c r="C34" i="1"/>
  <c r="C32" i="1" s="1"/>
  <c r="C36" i="1" s="1"/>
  <c r="D32" i="1"/>
  <c r="D25" i="1"/>
  <c r="C25" i="1"/>
  <c r="D22" i="1"/>
  <c r="C22" i="1"/>
  <c r="D19" i="1"/>
  <c r="C19" i="1"/>
  <c r="D12" i="1"/>
  <c r="C12" i="1"/>
  <c r="C20" i="2" l="1"/>
  <c r="C22" i="2" s="1"/>
  <c r="C29" i="2" s="1"/>
  <c r="D36" i="1"/>
  <c r="G18" i="3"/>
  <c r="G27" i="3"/>
  <c r="G28" i="3" s="1"/>
  <c r="C62" i="1"/>
</calcChain>
</file>

<file path=xl/sharedStrings.xml><?xml version="1.0" encoding="utf-8"?>
<sst xmlns="http://schemas.openxmlformats.org/spreadsheetml/2006/main" count="193" uniqueCount="155">
  <si>
    <t>UNIVERSAL AGENCIA DE SEGUROS S.A.</t>
  </si>
  <si>
    <t>BALANCE GENERAL</t>
  </si>
  <si>
    <t xml:space="preserve">AL 31 DE MARZO DEL 2019 Y 2020 </t>
  </si>
  <si>
    <t>( Cifras en colones exacto )</t>
  </si>
  <si>
    <t>Activo</t>
  </si>
  <si>
    <t>Nota</t>
  </si>
  <si>
    <t>Periódo 2020</t>
  </si>
  <si>
    <t>Periódo 2019</t>
  </si>
  <si>
    <t xml:space="preserve">DISPONIBILIDADES </t>
  </si>
  <si>
    <t>Efectivo</t>
  </si>
  <si>
    <t>2a</t>
  </si>
  <si>
    <t>Depósitos a la vista en el B.N.C.R.</t>
  </si>
  <si>
    <t>Depósitos a la vista en entidades financieras del pais</t>
  </si>
  <si>
    <t>Documentos de cobro inmediato</t>
  </si>
  <si>
    <t>2b</t>
  </si>
  <si>
    <t>Cuentas y productos por cobrar asociadas a disponibilidades</t>
  </si>
  <si>
    <t>2c</t>
  </si>
  <si>
    <t xml:space="preserve">INVERSIONES EN INSTRUMENTOS FINANCIEROS </t>
  </si>
  <si>
    <t>Inversiones mantenidas para negociar</t>
  </si>
  <si>
    <t>2d</t>
  </si>
  <si>
    <t>COMISIONES, PRIMAS Y CUENTAS POR COBRAR</t>
  </si>
  <si>
    <t>Impuestos diferidos</t>
  </si>
  <si>
    <t>3a</t>
  </si>
  <si>
    <t>BIENES MUEBLES E INMUEBLES</t>
  </si>
  <si>
    <t>Terrenos</t>
  </si>
  <si>
    <t>4a</t>
  </si>
  <si>
    <t>Edificios y mejoras ( neto)</t>
  </si>
  <si>
    <t>Equipo y mobiliario (neto)</t>
  </si>
  <si>
    <t>Equipos de computación (neto)</t>
  </si>
  <si>
    <t>Rotulos luminosos (neto)</t>
  </si>
  <si>
    <t>OTROS ACTIVOS</t>
  </si>
  <si>
    <t>Gastos pagados por anticipado</t>
  </si>
  <si>
    <t>5a</t>
  </si>
  <si>
    <t>Activos intangibles</t>
  </si>
  <si>
    <t>6a</t>
  </si>
  <si>
    <t xml:space="preserve"> TOTAL ACTIVO</t>
  </si>
  <si>
    <t>PASIVO</t>
  </si>
  <si>
    <t>OBLIGACIONES CON ENTIDADES</t>
  </si>
  <si>
    <t>Obligaciones a la vista con entidades financieras</t>
  </si>
  <si>
    <t>Obligaciones con entidades financieras a plazo</t>
  </si>
  <si>
    <t>7a</t>
  </si>
  <si>
    <t>CUENTAS POR PAGAR Y PROVISIONES</t>
  </si>
  <si>
    <t>Impuestos a pagar</t>
  </si>
  <si>
    <t>8a,b</t>
  </si>
  <si>
    <t>Cargos por pagar diversos</t>
  </si>
  <si>
    <t>9a</t>
  </si>
  <si>
    <t>PATRIMONIO</t>
  </si>
  <si>
    <t>CAPITAL SOCIAL Y CAPITAL MINIMO FUNCIONAMIENTO</t>
  </si>
  <si>
    <t>Capital pagado</t>
  </si>
  <si>
    <t>10a</t>
  </si>
  <si>
    <t>RESERVAS PATRIMONIALES</t>
  </si>
  <si>
    <t>reserva legal</t>
  </si>
  <si>
    <t>10b</t>
  </si>
  <si>
    <t xml:space="preserve">RESULTADOS ACUMULADOS </t>
  </si>
  <si>
    <t>Utilidades acumuladas</t>
  </si>
  <si>
    <t>10c</t>
  </si>
  <si>
    <t>RESULTADOS DEL PERIÓDO</t>
  </si>
  <si>
    <t>Utilidad neta del periódo</t>
  </si>
  <si>
    <t>10d</t>
  </si>
  <si>
    <t>TOTAL PASIVO Y PATRIMONIO</t>
  </si>
  <si>
    <t xml:space="preserve">                  Rafael Granados Vargas</t>
  </si>
  <si>
    <t>Bernal González Alvarez</t>
  </si>
  <si>
    <t>Gustavo Alemán Ramírez</t>
  </si>
  <si>
    <t xml:space="preserve">                           Contador</t>
  </si>
  <si>
    <t>Auditor Interno</t>
  </si>
  <si>
    <t>Gerente</t>
  </si>
  <si>
    <t>ESTADO DE RESULTADOS</t>
  </si>
  <si>
    <t>por ejercicio comprendido del 01 de Enero al 31 de marzo del 2019 y 2020</t>
  </si>
  <si>
    <t>( Cifras en Colones )</t>
  </si>
  <si>
    <t xml:space="preserve">INGRESOS OPERATIVOS DIVERSOS </t>
  </si>
  <si>
    <t xml:space="preserve">Comisiones por servicios </t>
  </si>
  <si>
    <t>1b</t>
  </si>
  <si>
    <t>Otros ingresos operativos</t>
  </si>
  <si>
    <t xml:space="preserve">GASTOS OPERATIVOS DIVERSOS </t>
  </si>
  <si>
    <t>3b</t>
  </si>
  <si>
    <t>GASTOS DE ADMINISTRACION</t>
  </si>
  <si>
    <t>Gasto de personal</t>
  </si>
  <si>
    <t>4b</t>
  </si>
  <si>
    <t>Gastos Generales</t>
  </si>
  <si>
    <t>5b</t>
  </si>
  <si>
    <t xml:space="preserve">UTILIDAD (PERDIDA) NETA POR OPERACIÓN DE SEGUROS </t>
  </si>
  <si>
    <t>UTILIDAD (PÉRDIDA) NETA ANTES DE IMPUESTOS Y PARTICIPACIONES</t>
  </si>
  <si>
    <t>IMPUESTO Y PARTICIPACIONES SOBRE LA UTILIDAD</t>
  </si>
  <si>
    <t>impuesto sobre la renta</t>
  </si>
  <si>
    <t>-</t>
  </si>
  <si>
    <t>RESERVA LEGAL</t>
  </si>
  <si>
    <t>UTILIDAD (PÉRDIDA )  NETA DEL PERIODO</t>
  </si>
  <si>
    <t xml:space="preserve">                               Rafael Granados Vargas</t>
  </si>
  <si>
    <t xml:space="preserve">                                       Contador</t>
  </si>
  <si>
    <t>ESTADO DE CAMBIOS EN EL PATRIMONIO NETO</t>
  </si>
  <si>
    <t>por el periódo comprendido del 01 de Enero al 31 de Marzo del 2019 y 2020</t>
  </si>
  <si>
    <t>( En Colones Costarricense )</t>
  </si>
  <si>
    <t>Detalle</t>
  </si>
  <si>
    <t>Capital Social</t>
  </si>
  <si>
    <t xml:space="preserve">Aportes no </t>
  </si>
  <si>
    <t xml:space="preserve">Reservas </t>
  </si>
  <si>
    <t>Utilidad</t>
  </si>
  <si>
    <t>Utilidad Neta</t>
  </si>
  <si>
    <t>Total</t>
  </si>
  <si>
    <t>Contabilizados</t>
  </si>
  <si>
    <t>Patrimoniales</t>
  </si>
  <si>
    <t>Acumulada</t>
  </si>
  <si>
    <t>del Periódo</t>
  </si>
  <si>
    <t>Saldo al 01 de Enero 2019</t>
  </si>
  <si>
    <t>Aportes no Contabilizados</t>
  </si>
  <si>
    <t>Reservas Patrimoniales</t>
  </si>
  <si>
    <t>Ajustes Periódos Anteriores</t>
  </si>
  <si>
    <t>Dividiendos Pagados</t>
  </si>
  <si>
    <t>Utilidad Acumulada</t>
  </si>
  <si>
    <t>Utilidad del Periódo</t>
  </si>
  <si>
    <t>Saldo al 31 de marzo del, 2019</t>
  </si>
  <si>
    <t>Saldo al 01 de Enero, 2020</t>
  </si>
  <si>
    <t>Saldo al 31 de marzo, 2020</t>
  </si>
  <si>
    <t xml:space="preserve">              Rafael Granados Vargas</t>
  </si>
  <si>
    <t xml:space="preserve">                               Bernal González Alvarez</t>
  </si>
  <si>
    <t xml:space="preserve">                                           Gustavo Alemán Ramírez</t>
  </si>
  <si>
    <t xml:space="preserve">                        Contador</t>
  </si>
  <si>
    <t xml:space="preserve">                              Auditor Interno</t>
  </si>
  <si>
    <t xml:space="preserve">                        Gerente</t>
  </si>
  <si>
    <t xml:space="preserve">ESTADO DE FLUJOS DE EFECTIVO </t>
  </si>
  <si>
    <t>por el ejercicio comprendido del 01 de Enero al 31 de Marzo del 2019 y 2020</t>
  </si>
  <si>
    <t>( En Colones Costarricenses)</t>
  </si>
  <si>
    <t>periódo 2020</t>
  </si>
  <si>
    <t>periódo 2019</t>
  </si>
  <si>
    <t>Flujos de Efectivo de las Actividades de Operación</t>
  </si>
  <si>
    <t xml:space="preserve">Resultado del Periódo </t>
  </si>
  <si>
    <t>Ajuste por:</t>
  </si>
  <si>
    <t>Depresación AcumuladaDepreciaciones y Amortizaciones</t>
  </si>
  <si>
    <t>Variación en los activos ( aumento o disminución )</t>
  </si>
  <si>
    <t>Disponibilidades</t>
  </si>
  <si>
    <t>2b,2c</t>
  </si>
  <si>
    <t>Inversiones en instrumento financiero</t>
  </si>
  <si>
    <t>Comisiones, Primas y Cuentas por Cobrar</t>
  </si>
  <si>
    <t>Otros Activos</t>
  </si>
  <si>
    <t>5a,6a</t>
  </si>
  <si>
    <t>Variación en los pasivos ( aumento o disminución )</t>
  </si>
  <si>
    <t xml:space="preserve">Cuentas por Pagar y Provisiones </t>
  </si>
  <si>
    <t>8a,9a</t>
  </si>
  <si>
    <t>Flujos netos de efectivo usados en actividades de operación</t>
  </si>
  <si>
    <t>Flujos de efectivo de las actividades de inversión</t>
  </si>
  <si>
    <t>Bienes Muebles e Inmuebles</t>
  </si>
  <si>
    <t>Flujos netos de efectivo de las actividades de inversión</t>
  </si>
  <si>
    <t>Flujos de efectivo de las actividades de financiamiento</t>
  </si>
  <si>
    <t>Obligacdiones con entidades</t>
  </si>
  <si>
    <t xml:space="preserve">Resultados Acumulados de Ejercicios anteriores </t>
  </si>
  <si>
    <t>Flujos netos de efectivo usados en actividades de financiamiento</t>
  </si>
  <si>
    <t>Efectivo neto proveniento del periódo</t>
  </si>
  <si>
    <t>Efectivo y Equivalentes al inicio del periódo</t>
  </si>
  <si>
    <t>Efectivo y Equivalentes al final del periódo</t>
  </si>
  <si>
    <t xml:space="preserve">                                   Rafael Granados Vargas</t>
  </si>
  <si>
    <t xml:space="preserve">   Bernal González Alvarez</t>
  </si>
  <si>
    <t xml:space="preserve">  Gustavo Alemán Ramírez</t>
  </si>
  <si>
    <t xml:space="preserve">                                               Contador</t>
  </si>
  <si>
    <t xml:space="preserve">     Auditor Interno</t>
  </si>
  <si>
    <t xml:space="preserve">           Gerente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</si>
</sst>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.00"/>
  </numFmts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Fill="1" applyBorder="1"/>
    <xf numFmtId="0" fontId="1" fillId="0" borderId="2" xfId="0" applyFont="1" applyBorder="1"/>
    <xf numFmtId="0" fontId="1" fillId="0" borderId="3" xfId="0" applyFont="1" applyFill="1" applyBorder="1"/>
    <xf numFmtId="0" fontId="2" fillId="0" borderId="0" xfId="0" applyFont="1" applyFill="1"/>
    <xf numFmtId="3" fontId="2" fillId="0" borderId="0" xfId="0" applyNumberFormat="1" applyFont="1"/>
    <xf numFmtId="3" fontId="2" fillId="0" borderId="0" xfId="0" applyNumberFormat="1" applyFont="1" applyFill="1"/>
    <xf numFmtId="4" fontId="1" fillId="0" borderId="0" xfId="0" applyNumberFormat="1" applyFont="1"/>
    <xf numFmtId="4" fontId="1" fillId="0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 applyBorder="1"/>
    <xf numFmtId="4" fontId="2" fillId="0" borderId="0" xfId="0" applyNumberFormat="1" applyFont="1" applyFill="1"/>
    <xf numFmtId="4" fontId="2" fillId="0" borderId="0" xfId="0" quotePrefix="1" applyNumberFormat="1" applyFont="1" applyFill="1"/>
    <xf numFmtId="164" fontId="2" fillId="0" borderId="0" xfId="0" applyNumberFormat="1" applyFont="1"/>
    <xf numFmtId="0" fontId="2" fillId="0" borderId="0" xfId="0" applyFont="1" applyBorder="1"/>
    <xf numFmtId="4" fontId="1" fillId="0" borderId="1" xfId="0" applyNumberFormat="1" applyFont="1" applyBorder="1"/>
    <xf numFmtId="4" fontId="1" fillId="0" borderId="1" xfId="0" applyNumberFormat="1" applyFont="1" applyFill="1" applyBorder="1"/>
    <xf numFmtId="4" fontId="2" fillId="0" borderId="0" xfId="0" quotePrefix="1" applyNumberFormat="1" applyFont="1"/>
    <xf numFmtId="4" fontId="2" fillId="0" borderId="0" xfId="0" applyNumberFormat="1" applyFont="1" applyBorder="1"/>
    <xf numFmtId="4" fontId="2" fillId="0" borderId="1" xfId="0" applyNumberFormat="1" applyFont="1" applyBorder="1"/>
    <xf numFmtId="0" fontId="2" fillId="0" borderId="4" xfId="0" applyFont="1" applyBorder="1"/>
    <xf numFmtId="0" fontId="2" fillId="0" borderId="5" xfId="0" applyFont="1" applyBorder="1"/>
    <xf numFmtId="4" fontId="2" fillId="0" borderId="6" xfId="0" applyNumberFormat="1" applyFont="1" applyBorder="1"/>
    <xf numFmtId="164" fontId="1" fillId="0" borderId="0" xfId="0" applyNumberFormat="1" applyFont="1"/>
    <xf numFmtId="0" fontId="2" fillId="0" borderId="0" xfId="0" applyFont="1" applyAlignment="1">
      <alignment horizontal="right"/>
    </xf>
    <xf numFmtId="4" fontId="0" fillId="0" borderId="0" xfId="0" applyNumberFormat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39" fontId="2" fillId="0" borderId="0" xfId="0" applyNumberFormat="1" applyFont="1"/>
    <xf numFmtId="0" fontId="0" fillId="0" borderId="0" xfId="0" applyBorder="1"/>
    <xf numFmtId="4" fontId="0" fillId="0" borderId="0" xfId="0" applyNumberFormat="1" applyBorder="1"/>
    <xf numFmtId="0" fontId="2" fillId="0" borderId="4" xfId="0" applyFont="1" applyFill="1" applyBorder="1"/>
    <xf numFmtId="0" fontId="2" fillId="0" borderId="5" xfId="0" applyFont="1" applyFill="1" applyBorder="1"/>
    <xf numFmtId="17" fontId="1" fillId="0" borderId="5" xfId="0" applyNumberFormat="1" applyFont="1" applyFill="1" applyBorder="1"/>
    <xf numFmtId="17" fontId="1" fillId="0" borderId="6" xfId="0" applyNumberFormat="1" applyFont="1" applyFill="1" applyBorder="1"/>
    <xf numFmtId="0" fontId="2" fillId="0" borderId="0" xfId="0" applyFont="1" applyFill="1" applyBorder="1"/>
    <xf numFmtId="0" fontId="1" fillId="0" borderId="0" xfId="0" applyFont="1" applyFill="1" applyBorder="1"/>
    <xf numFmtId="17" fontId="1" fillId="0" borderId="0" xfId="0" applyNumberFormat="1" applyFont="1" applyFill="1" applyBorder="1"/>
    <xf numFmtId="0" fontId="2" fillId="0" borderId="0" xfId="0" applyFont="1" applyFill="1" applyAlignment="1">
      <alignment horizontal="center"/>
    </xf>
    <xf numFmtId="0" fontId="1" fillId="0" borderId="0" xfId="0" applyFont="1" applyFill="1"/>
    <xf numFmtId="39" fontId="2" fillId="0" borderId="0" xfId="0" applyNumberFormat="1" applyFont="1" applyFill="1"/>
    <xf numFmtId="0" fontId="2" fillId="0" borderId="0" xfId="0" applyFont="1" applyAlignment="1">
      <alignment horizontal="center"/>
    </xf>
    <xf numFmtId="39" fontId="1" fillId="0" borderId="9" xfId="0" applyNumberFormat="1" applyFont="1" applyFill="1" applyBorder="1"/>
    <xf numFmtId="39" fontId="1" fillId="0" borderId="9" xfId="0" applyNumberFormat="1" applyFont="1" applyBorder="1"/>
    <xf numFmtId="4" fontId="2" fillId="0" borderId="0" xfId="0" applyNumberFormat="1" applyFont="1" applyAlignment="1">
      <alignment horizontal="center"/>
    </xf>
    <xf numFmtId="4" fontId="1" fillId="0" borderId="9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9" fontId="2" fillId="0" borderId="0" xfId="0" applyNumberFormat="1" applyFont="1" applyBorder="1"/>
    <xf numFmtId="39" fontId="2" fillId="0" borderId="1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UNIVERSAL%20AGENCIA%20DE%20SEGUROS\CONTABILIDAD\estados%20p.la%20Suges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UNIVERSAL%20AGENCIA%20DE%20SEGUROS\CONTABILIDAD\Estados%20Financieros\ESTADOS%20PARA%20SEGESE\ESTADOS%20A%20MARZO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p.sugese"/>
      <sheetName val="estado resul sugese"/>
      <sheetName val="estado de situacion  "/>
      <sheetName val="notas a los estados    "/>
      <sheetName val="balance p.sugese (2)"/>
      <sheetName val="estado resul sugese (2)"/>
      <sheetName val="estado Patrimoniales Sugese "/>
      <sheetName val="Hoja7"/>
    </sheetNames>
    <sheetDataSet>
      <sheetData sheetId="0"/>
      <sheetData sheetId="1"/>
      <sheetData sheetId="2"/>
      <sheetData sheetId="3"/>
      <sheetData sheetId="4"/>
      <sheetData sheetId="5">
        <row r="22">
          <cell r="C22">
            <v>4644468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p.sugese (2)"/>
      <sheetName val="estado resul sugese (2)"/>
      <sheetName val="estado Patrimoniales Sugese "/>
      <sheetName val="estados flujos de efectivo MARZ"/>
      <sheetName val="deetalle p.flijo "/>
      <sheetName val="notas a los estados    "/>
    </sheetNames>
    <sheetDataSet>
      <sheetData sheetId="0"/>
      <sheetData sheetId="1">
        <row r="29">
          <cell r="C29">
            <v>4644468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A3:G67"/>
  <sheetViews>
    <sheetView topLeftCell="A58" workbookViewId="0">
      <selection activeCell="B18" sqref="B18"/>
    </sheetView>
  </sheetViews>
  <sheetFormatPr baseColWidth="10" defaultRowHeight="15" x14ac:dyDescent="0.25"/>
  <cols>
    <col min="1" max="1" width="53.5703125" customWidth="1"/>
    <col min="2" max="2" width="11.42578125" style="1"/>
    <col min="3" max="3" width="14.5703125" style="1" customWidth="1"/>
    <col min="4" max="4" width="20.140625" style="7" customWidth="1"/>
    <col min="5" max="7" width="11.42578125" style="1"/>
  </cols>
  <sheetData>
    <row r="3" spans="1:6" x14ac:dyDescent="0.25">
      <c r="A3" s="57" t="s">
        <v>0</v>
      </c>
      <c r="B3" s="57"/>
      <c r="C3" s="57"/>
      <c r="D3" s="57"/>
      <c r="E3" s="57"/>
    </row>
    <row r="4" spans="1:6" x14ac:dyDescent="0.25">
      <c r="A4" s="57" t="s">
        <v>1</v>
      </c>
      <c r="B4" s="57"/>
      <c r="C4" s="57"/>
      <c r="D4" s="57"/>
      <c r="E4" s="57"/>
    </row>
    <row r="5" spans="1:6" x14ac:dyDescent="0.25">
      <c r="A5" s="57" t="s">
        <v>2</v>
      </c>
      <c r="B5" s="57"/>
      <c r="C5" s="57"/>
      <c r="D5" s="57"/>
      <c r="E5" s="57"/>
    </row>
    <row r="6" spans="1:6" x14ac:dyDescent="0.25">
      <c r="A6" s="57" t="s">
        <v>3</v>
      </c>
      <c r="B6" s="57"/>
      <c r="C6" s="57"/>
      <c r="D6" s="57"/>
      <c r="E6" s="57"/>
    </row>
    <row r="7" spans="1:6" ht="15.75" thickBot="1" x14ac:dyDescent="0.3">
      <c r="A7" s="2"/>
      <c r="B7" s="3"/>
      <c r="C7" s="3"/>
      <c r="D7" s="4"/>
    </row>
    <row r="8" spans="1:6" ht="16.5" thickTop="1" thickBot="1" x14ac:dyDescent="0.3">
      <c r="A8" s="5" t="s">
        <v>4</v>
      </c>
      <c r="B8" s="2" t="s">
        <v>5</v>
      </c>
      <c r="C8" s="2" t="s">
        <v>6</v>
      </c>
      <c r="D8" s="6" t="s">
        <v>7</v>
      </c>
    </row>
    <row r="9" spans="1:6" ht="15.75" thickTop="1" x14ac:dyDescent="0.25">
      <c r="A9" s="1"/>
    </row>
    <row r="10" spans="1:6" x14ac:dyDescent="0.25">
      <c r="A10" s="1" t="s">
        <v>4</v>
      </c>
    </row>
    <row r="11" spans="1:6" x14ac:dyDescent="0.25">
      <c r="A11" s="1"/>
      <c r="C11" s="8"/>
      <c r="D11" s="9"/>
    </row>
    <row r="12" spans="1:6" x14ac:dyDescent="0.25">
      <c r="A12" s="1" t="s">
        <v>8</v>
      </c>
      <c r="C12" s="10">
        <f>SUM(C13:C17)</f>
        <v>24453939</v>
      </c>
      <c r="D12" s="11">
        <f>SUM(D13:D17)</f>
        <v>27445516</v>
      </c>
      <c r="F12" s="12"/>
    </row>
    <row r="13" spans="1:6" x14ac:dyDescent="0.25">
      <c r="A13" s="1" t="s">
        <v>9</v>
      </c>
      <c r="B13" s="1" t="s">
        <v>10</v>
      </c>
      <c r="C13" s="13">
        <v>245000</v>
      </c>
      <c r="D13" s="13">
        <v>245000</v>
      </c>
      <c r="F13" s="12"/>
    </row>
    <row r="14" spans="1:6" x14ac:dyDescent="0.25">
      <c r="A14" s="1" t="s">
        <v>11</v>
      </c>
      <c r="B14" s="1" t="s">
        <v>10</v>
      </c>
      <c r="C14" s="14">
        <v>1016293</v>
      </c>
      <c r="D14" s="14">
        <v>720</v>
      </c>
      <c r="F14" s="12"/>
    </row>
    <row r="15" spans="1:6" x14ac:dyDescent="0.25">
      <c r="A15" s="1" t="s">
        <v>12</v>
      </c>
      <c r="B15" s="1" t="s">
        <v>10</v>
      </c>
      <c r="C15" s="15">
        <v>19369838</v>
      </c>
      <c r="D15" s="14">
        <v>17249345</v>
      </c>
    </row>
    <row r="16" spans="1:6" x14ac:dyDescent="0.25">
      <c r="A16" s="1" t="s">
        <v>13</v>
      </c>
      <c r="B16" s="1" t="s">
        <v>14</v>
      </c>
      <c r="C16" s="15">
        <v>185909</v>
      </c>
      <c r="D16" s="14">
        <v>6311983</v>
      </c>
      <c r="F16" s="16"/>
    </row>
    <row r="17" spans="1:4" x14ac:dyDescent="0.25">
      <c r="A17" s="1" t="s">
        <v>15</v>
      </c>
      <c r="B17" s="1" t="s">
        <v>16</v>
      </c>
      <c r="C17" s="15">
        <v>3636899</v>
      </c>
      <c r="D17" s="14">
        <v>3638468</v>
      </c>
    </row>
    <row r="18" spans="1:4" x14ac:dyDescent="0.25">
      <c r="A18" s="1"/>
      <c r="C18" s="12"/>
      <c r="D18" s="14"/>
    </row>
    <row r="19" spans="1:4" x14ac:dyDescent="0.25">
      <c r="A19" s="1" t="s">
        <v>17</v>
      </c>
      <c r="C19" s="10">
        <f>SUM(C20)</f>
        <v>19035585</v>
      </c>
      <c r="D19" s="11">
        <f>SUM(D20)</f>
        <v>10463180</v>
      </c>
    </row>
    <row r="20" spans="1:4" x14ac:dyDescent="0.25">
      <c r="A20" s="1" t="s">
        <v>18</v>
      </c>
      <c r="B20" s="1" t="s">
        <v>19</v>
      </c>
      <c r="C20" s="14">
        <v>19035585</v>
      </c>
      <c r="D20" s="14">
        <v>10463180</v>
      </c>
    </row>
    <row r="21" spans="1:4" x14ac:dyDescent="0.25">
      <c r="A21" s="1"/>
      <c r="C21" s="12"/>
      <c r="D21" s="14"/>
    </row>
    <row r="22" spans="1:4" x14ac:dyDescent="0.25">
      <c r="A22" s="1" t="s">
        <v>20</v>
      </c>
      <c r="C22" s="10">
        <f>+C23</f>
        <v>840615</v>
      </c>
      <c r="D22" s="11">
        <f>+D23</f>
        <v>808844</v>
      </c>
    </row>
    <row r="23" spans="1:4" x14ac:dyDescent="0.25">
      <c r="A23" s="1" t="s">
        <v>21</v>
      </c>
      <c r="B23" s="1" t="s">
        <v>22</v>
      </c>
      <c r="C23" s="14">
        <v>840615</v>
      </c>
      <c r="D23" s="14">
        <v>808844</v>
      </c>
    </row>
    <row r="24" spans="1:4" x14ac:dyDescent="0.25">
      <c r="A24" s="1"/>
      <c r="C24" s="14"/>
      <c r="D24" s="14"/>
    </row>
    <row r="25" spans="1:4" x14ac:dyDescent="0.25">
      <c r="A25" s="1" t="s">
        <v>23</v>
      </c>
      <c r="C25" s="11">
        <f>SUM(C26:C30)</f>
        <v>85026534</v>
      </c>
      <c r="D25" s="11">
        <f>SUM(D26:D30)</f>
        <v>86212463</v>
      </c>
    </row>
    <row r="26" spans="1:4" x14ac:dyDescent="0.25">
      <c r="A26" s="1" t="s">
        <v>24</v>
      </c>
      <c r="B26" s="1" t="s">
        <v>25</v>
      </c>
      <c r="C26" s="14">
        <v>56977344</v>
      </c>
      <c r="D26" s="14">
        <v>56977344</v>
      </c>
    </row>
    <row r="27" spans="1:4" x14ac:dyDescent="0.25">
      <c r="A27" s="1" t="s">
        <v>26</v>
      </c>
      <c r="B27" s="1" t="s">
        <v>25</v>
      </c>
      <c r="C27" s="14">
        <v>24065079</v>
      </c>
      <c r="D27" s="14">
        <v>24682584</v>
      </c>
    </row>
    <row r="28" spans="1:4" x14ac:dyDescent="0.25">
      <c r="A28" s="1" t="s">
        <v>27</v>
      </c>
      <c r="B28" s="1" t="s">
        <v>25</v>
      </c>
      <c r="C28" s="14">
        <v>1841658</v>
      </c>
      <c r="D28" s="14">
        <v>2329776</v>
      </c>
    </row>
    <row r="29" spans="1:4" x14ac:dyDescent="0.25">
      <c r="A29" s="1" t="s">
        <v>28</v>
      </c>
      <c r="B29" s="1" t="s">
        <v>25</v>
      </c>
      <c r="C29" s="14">
        <v>2077078</v>
      </c>
      <c r="D29" s="14">
        <v>2013559</v>
      </c>
    </row>
    <row r="30" spans="1:4" x14ac:dyDescent="0.25">
      <c r="A30" s="1" t="s">
        <v>29</v>
      </c>
      <c r="B30" s="1" t="s">
        <v>25</v>
      </c>
      <c r="C30" s="14">
        <v>65375</v>
      </c>
      <c r="D30" s="14">
        <v>209200</v>
      </c>
    </row>
    <row r="31" spans="1:4" x14ac:dyDescent="0.25">
      <c r="A31" s="1"/>
      <c r="C31" s="12"/>
      <c r="D31" s="14"/>
    </row>
    <row r="32" spans="1:4" x14ac:dyDescent="0.25">
      <c r="A32" s="1" t="s">
        <v>30</v>
      </c>
      <c r="C32" s="10">
        <f>SUM(C33:C34)</f>
        <v>26681851</v>
      </c>
      <c r="D32" s="11">
        <f>SUM(D33:D34)</f>
        <v>32078300</v>
      </c>
    </row>
    <row r="33" spans="1:7" x14ac:dyDescent="0.25">
      <c r="A33" s="1" t="s">
        <v>31</v>
      </c>
      <c r="B33" s="1" t="s">
        <v>32</v>
      </c>
      <c r="C33" s="14">
        <f>628895-2</f>
        <v>628893</v>
      </c>
      <c r="D33" s="14">
        <v>1389131</v>
      </c>
    </row>
    <row r="34" spans="1:7" x14ac:dyDescent="0.25">
      <c r="A34" s="1" t="s">
        <v>33</v>
      </c>
      <c r="B34" s="1" t="s">
        <v>34</v>
      </c>
      <c r="C34" s="14">
        <f>26052958</f>
        <v>26052958</v>
      </c>
      <c r="D34" s="14">
        <v>30689169</v>
      </c>
    </row>
    <row r="35" spans="1:7" x14ac:dyDescent="0.25">
      <c r="A35" s="1"/>
      <c r="C35" s="12"/>
      <c r="D35" s="14"/>
    </row>
    <row r="36" spans="1:7" ht="15.75" thickBot="1" x14ac:dyDescent="0.3">
      <c r="A36" s="1" t="s">
        <v>35</v>
      </c>
      <c r="B36" s="17"/>
      <c r="C36" s="18">
        <f>+C32+C25+C22+C19+C12</f>
        <v>156038524</v>
      </c>
      <c r="D36" s="19">
        <f>+D32+D25+D22+D19+D12</f>
        <v>157008303</v>
      </c>
    </row>
    <row r="37" spans="1:7" ht="15.75" thickTop="1" x14ac:dyDescent="0.25">
      <c r="A37" s="1"/>
      <c r="C37" s="12"/>
      <c r="D37" s="14"/>
    </row>
    <row r="38" spans="1:7" x14ac:dyDescent="0.25">
      <c r="A38" s="1" t="s">
        <v>36</v>
      </c>
      <c r="C38" s="12"/>
      <c r="D38" s="14"/>
      <c r="F38" s="12"/>
      <c r="G38" s="12"/>
    </row>
    <row r="39" spans="1:7" x14ac:dyDescent="0.25">
      <c r="A39" s="1"/>
      <c r="C39" s="12"/>
      <c r="D39" s="14"/>
    </row>
    <row r="40" spans="1:7" x14ac:dyDescent="0.25">
      <c r="A40" s="1" t="s">
        <v>37</v>
      </c>
      <c r="C40" s="10">
        <f>+C42</f>
        <v>83816873</v>
      </c>
      <c r="D40" s="11">
        <f>+D42</f>
        <v>84848816</v>
      </c>
    </row>
    <row r="41" spans="1:7" x14ac:dyDescent="0.25">
      <c r="A41" s="1" t="s">
        <v>38</v>
      </c>
      <c r="C41" s="12"/>
      <c r="D41" s="14"/>
    </row>
    <row r="42" spans="1:7" x14ac:dyDescent="0.25">
      <c r="A42" s="1" t="s">
        <v>39</v>
      </c>
      <c r="B42" s="1" t="s">
        <v>40</v>
      </c>
      <c r="C42" s="14">
        <v>83816873</v>
      </c>
      <c r="D42" s="12">
        <v>84848816</v>
      </c>
    </row>
    <row r="43" spans="1:7" x14ac:dyDescent="0.25">
      <c r="A43" s="1"/>
      <c r="C43" s="12"/>
      <c r="D43" s="14"/>
    </row>
    <row r="44" spans="1:7" x14ac:dyDescent="0.25">
      <c r="A44" s="1" t="s">
        <v>41</v>
      </c>
      <c r="C44" s="10">
        <f>+C45+C46</f>
        <v>20795789</v>
      </c>
      <c r="D44" s="10">
        <f>SUM(D45:D46)</f>
        <v>18366906</v>
      </c>
    </row>
    <row r="45" spans="1:7" x14ac:dyDescent="0.25">
      <c r="A45" s="1" t="s">
        <v>42</v>
      </c>
      <c r="B45" s="1" t="s">
        <v>43</v>
      </c>
      <c r="C45" s="20">
        <v>918083</v>
      </c>
      <c r="D45" s="14">
        <v>0</v>
      </c>
    </row>
    <row r="46" spans="1:7" x14ac:dyDescent="0.25">
      <c r="A46" s="1" t="s">
        <v>44</v>
      </c>
      <c r="B46" s="1" t="s">
        <v>45</v>
      </c>
      <c r="C46" s="14">
        <f>19877706</f>
        <v>19877706</v>
      </c>
      <c r="D46" s="12">
        <f>18366906</f>
        <v>18366906</v>
      </c>
    </row>
    <row r="47" spans="1:7" x14ac:dyDescent="0.25">
      <c r="A47" s="1"/>
      <c r="C47" s="12"/>
      <c r="D47" s="14"/>
    </row>
    <row r="48" spans="1:7" x14ac:dyDescent="0.25">
      <c r="A48" s="1" t="s">
        <v>46</v>
      </c>
      <c r="C48" s="12"/>
      <c r="D48" s="14"/>
    </row>
    <row r="49" spans="1:7" x14ac:dyDescent="0.25">
      <c r="A49" s="1"/>
      <c r="C49" s="12"/>
      <c r="D49" s="14"/>
    </row>
    <row r="50" spans="1:7" x14ac:dyDescent="0.25">
      <c r="A50" s="1" t="s">
        <v>47</v>
      </c>
      <c r="C50" s="10">
        <f>+C51</f>
        <v>35000000</v>
      </c>
      <c r="D50" s="10">
        <f>+D51</f>
        <v>35000000</v>
      </c>
    </row>
    <row r="51" spans="1:7" x14ac:dyDescent="0.25">
      <c r="A51" s="1" t="s">
        <v>48</v>
      </c>
      <c r="B51" s="1" t="s">
        <v>49</v>
      </c>
      <c r="C51" s="12">
        <v>35000000</v>
      </c>
      <c r="D51" s="12">
        <v>35000000</v>
      </c>
    </row>
    <row r="52" spans="1:7" x14ac:dyDescent="0.25">
      <c r="A52" s="1"/>
      <c r="C52" s="12"/>
      <c r="D52" s="14"/>
    </row>
    <row r="53" spans="1:7" x14ac:dyDescent="0.25">
      <c r="A53" s="1" t="s">
        <v>50</v>
      </c>
      <c r="C53" s="10">
        <f>+C54</f>
        <v>3884427</v>
      </c>
      <c r="D53" s="11">
        <f>+D54</f>
        <v>3053167</v>
      </c>
    </row>
    <row r="54" spans="1:7" x14ac:dyDescent="0.25">
      <c r="A54" s="1" t="s">
        <v>51</v>
      </c>
      <c r="B54" s="1" t="s">
        <v>52</v>
      </c>
      <c r="C54" s="14">
        <v>3884427</v>
      </c>
      <c r="D54" s="12">
        <v>3053167</v>
      </c>
      <c r="G54" s="12"/>
    </row>
    <row r="55" spans="1:7" x14ac:dyDescent="0.25">
      <c r="A55" s="1"/>
      <c r="C55" s="12"/>
      <c r="D55" s="14"/>
    </row>
    <row r="56" spans="1:7" x14ac:dyDescent="0.25">
      <c r="A56" s="1" t="s">
        <v>53</v>
      </c>
      <c r="C56" s="10">
        <f>+C57</f>
        <v>7896967</v>
      </c>
      <c r="D56" s="11">
        <f>+D57</f>
        <v>9363820</v>
      </c>
    </row>
    <row r="57" spans="1:7" x14ac:dyDescent="0.25">
      <c r="A57" s="1" t="s">
        <v>54</v>
      </c>
      <c r="B57" s="1" t="s">
        <v>55</v>
      </c>
      <c r="C57" s="14">
        <v>7896967</v>
      </c>
      <c r="D57" s="12">
        <v>9363820</v>
      </c>
    </row>
    <row r="58" spans="1:7" x14ac:dyDescent="0.25">
      <c r="A58" s="1"/>
      <c r="C58" s="12"/>
      <c r="D58" s="14"/>
    </row>
    <row r="59" spans="1:7" x14ac:dyDescent="0.25">
      <c r="A59" s="1" t="s">
        <v>56</v>
      </c>
      <c r="C59" s="10">
        <f>+C60</f>
        <v>4644468</v>
      </c>
      <c r="D59" s="11">
        <f>+D60</f>
        <v>6375594</v>
      </c>
    </row>
    <row r="60" spans="1:7" x14ac:dyDescent="0.25">
      <c r="A60" s="1" t="s">
        <v>57</v>
      </c>
      <c r="B60" s="1" t="s">
        <v>58</v>
      </c>
      <c r="C60" s="21">
        <v>4644468</v>
      </c>
      <c r="D60" s="21">
        <v>6375594</v>
      </c>
    </row>
    <row r="61" spans="1:7" x14ac:dyDescent="0.25">
      <c r="A61" s="1"/>
      <c r="C61" s="12"/>
      <c r="D61" s="14"/>
    </row>
    <row r="62" spans="1:7" ht="15.75" thickBot="1" x14ac:dyDescent="0.3">
      <c r="A62" s="1" t="s">
        <v>59</v>
      </c>
      <c r="C62" s="18">
        <f>+C59+C56+C53+C50+C44+C40</f>
        <v>156038524</v>
      </c>
      <c r="D62" s="18">
        <f>+D59+D56+D53+D50+D46+D40</f>
        <v>157008303</v>
      </c>
    </row>
    <row r="63" spans="1:7" ht="15.75" thickTop="1" x14ac:dyDescent="0.25">
      <c r="A63" s="1"/>
      <c r="C63" s="12"/>
      <c r="D63" s="14"/>
    </row>
    <row r="64" spans="1:7" x14ac:dyDescent="0.25">
      <c r="A64" s="1"/>
      <c r="C64" s="12"/>
      <c r="D64" s="14"/>
    </row>
    <row r="65" spans="1:4" x14ac:dyDescent="0.25">
      <c r="A65" s="1"/>
      <c r="C65" s="12"/>
      <c r="D65" s="14"/>
    </row>
    <row r="66" spans="1:4" x14ac:dyDescent="0.25">
      <c r="A66" s="1" t="s">
        <v>60</v>
      </c>
      <c r="B66" s="1" t="s">
        <v>61</v>
      </c>
      <c r="C66" s="12"/>
      <c r="D66" s="7" t="s">
        <v>62</v>
      </c>
    </row>
    <row r="67" spans="1:4" x14ac:dyDescent="0.25">
      <c r="A67" s="1" t="s">
        <v>63</v>
      </c>
      <c r="B67" s="1" t="s">
        <v>64</v>
      </c>
      <c r="D67" s="7" t="s">
        <v>65</v>
      </c>
    </row>
  </sheetData>
  <mergeCells count="4">
    <mergeCell ref="A3:E3"/>
    <mergeCell ref="A4:E4"/>
    <mergeCell ref="A5:E5"/>
    <mergeCell ref="A6:E6"/>
  </mergeCells>
  <printOptions horizontalCentered="1"/>
  <pageMargins left="0.31496062992125984" right="0.31496062992125984" top="0.35433070866141736" bottom="0.35433070866141736" header="0.31496062992125984" footer="0.31496062992125984"/>
  <pageSetup scale="7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2:F107"/>
  <sheetViews>
    <sheetView workbookViewId="0">
      <selection activeCell="A20" sqref="A20"/>
    </sheetView>
  </sheetViews>
  <sheetFormatPr baseColWidth="10" defaultRowHeight="15" x14ac:dyDescent="0.25"/>
  <cols>
    <col min="1" max="1" width="52.5703125" customWidth="1"/>
    <col min="3" max="3" width="14.140625" customWidth="1"/>
    <col min="4" max="4" width="13.7109375" style="28" customWidth="1"/>
    <col min="6" max="6" width="12.7109375" bestFit="1" customWidth="1"/>
  </cols>
  <sheetData>
    <row r="2" spans="1:5" x14ac:dyDescent="0.25">
      <c r="A2" s="57" t="s">
        <v>0</v>
      </c>
      <c r="B2" s="57"/>
      <c r="C2" s="57"/>
      <c r="D2" s="57"/>
      <c r="E2" s="57"/>
    </row>
    <row r="3" spans="1:5" x14ac:dyDescent="0.25">
      <c r="A3" s="57" t="s">
        <v>66</v>
      </c>
      <c r="B3" s="57"/>
      <c r="C3" s="57"/>
      <c r="D3" s="57"/>
      <c r="E3" s="57"/>
    </row>
    <row r="4" spans="1:5" x14ac:dyDescent="0.25">
      <c r="A4" s="57" t="s">
        <v>67</v>
      </c>
      <c r="B4" s="57"/>
      <c r="C4" s="57"/>
      <c r="D4" s="57"/>
      <c r="E4" s="57"/>
    </row>
    <row r="5" spans="1:5" x14ac:dyDescent="0.25">
      <c r="A5" s="57" t="s">
        <v>68</v>
      </c>
      <c r="B5" s="57"/>
      <c r="C5" s="57"/>
      <c r="D5" s="57"/>
      <c r="E5" s="57"/>
    </row>
    <row r="6" spans="1:5" ht="15.75" thickBot="1" x14ac:dyDescent="0.3">
      <c r="A6" s="3"/>
      <c r="B6" s="3"/>
      <c r="C6" s="3"/>
      <c r="D6" s="22"/>
    </row>
    <row r="7" spans="1:5" ht="16.5" thickTop="1" thickBot="1" x14ac:dyDescent="0.3">
      <c r="A7" s="23"/>
      <c r="B7" s="24" t="s">
        <v>5</v>
      </c>
      <c r="C7" s="24" t="s">
        <v>6</v>
      </c>
      <c r="D7" s="25" t="s">
        <v>7</v>
      </c>
    </row>
    <row r="8" spans="1:5" ht="15.75" thickTop="1" x14ac:dyDescent="0.25">
      <c r="A8" s="1"/>
      <c r="B8" s="1"/>
      <c r="C8" s="1"/>
      <c r="D8" s="12"/>
    </row>
    <row r="9" spans="1:5" x14ac:dyDescent="0.25">
      <c r="A9" s="1" t="s">
        <v>69</v>
      </c>
      <c r="B9" s="1"/>
      <c r="C9" s="26">
        <f>SUM(C10:C11)</f>
        <v>46312134</v>
      </c>
      <c r="D9" s="10">
        <f>+D10+D11</f>
        <v>41256536</v>
      </c>
    </row>
    <row r="10" spans="1:5" x14ac:dyDescent="0.25">
      <c r="A10" s="1" t="s">
        <v>70</v>
      </c>
      <c r="B10" s="1" t="s">
        <v>71</v>
      </c>
      <c r="C10" s="16">
        <v>44465924</v>
      </c>
      <c r="D10" s="12">
        <v>38941111</v>
      </c>
    </row>
    <row r="11" spans="1:5" x14ac:dyDescent="0.25">
      <c r="A11" s="1" t="s">
        <v>72</v>
      </c>
      <c r="B11" s="1" t="s">
        <v>14</v>
      </c>
      <c r="C11" s="12">
        <v>1846210</v>
      </c>
      <c r="D11" s="12">
        <v>2315425</v>
      </c>
    </row>
    <row r="12" spans="1:5" x14ac:dyDescent="0.25">
      <c r="A12" s="1"/>
      <c r="B12" s="1"/>
      <c r="C12" s="1"/>
      <c r="D12" s="12"/>
    </row>
    <row r="13" spans="1:5" x14ac:dyDescent="0.25">
      <c r="A13" s="1" t="s">
        <v>73</v>
      </c>
      <c r="B13" s="1"/>
      <c r="C13" s="10">
        <f>+C14</f>
        <v>18504945</v>
      </c>
      <c r="D13" s="10">
        <f>+D14</f>
        <v>14770915</v>
      </c>
    </row>
    <row r="14" spans="1:5" x14ac:dyDescent="0.25">
      <c r="A14" s="1" t="s">
        <v>70</v>
      </c>
      <c r="B14" s="1" t="s">
        <v>74</v>
      </c>
      <c r="C14" s="12">
        <v>18504945</v>
      </c>
      <c r="D14" s="12">
        <v>14770915</v>
      </c>
    </row>
    <row r="15" spans="1:5" x14ac:dyDescent="0.25">
      <c r="A15" s="1"/>
      <c r="B15" s="1"/>
      <c r="C15" s="1"/>
      <c r="D15" s="12"/>
    </row>
    <row r="16" spans="1:5" x14ac:dyDescent="0.25">
      <c r="A16" s="1" t="s">
        <v>75</v>
      </c>
      <c r="B16" s="1"/>
      <c r="C16" s="10">
        <f>+C17+C18</f>
        <v>23162721</v>
      </c>
      <c r="D16" s="10">
        <f>+D17+D18</f>
        <v>20110027</v>
      </c>
    </row>
    <row r="17" spans="1:6" x14ac:dyDescent="0.25">
      <c r="A17" s="1" t="s">
        <v>76</v>
      </c>
      <c r="B17" s="1" t="s">
        <v>77</v>
      </c>
      <c r="C17" s="12">
        <f>10842415-3567145</f>
        <v>7275270</v>
      </c>
      <c r="D17" s="12">
        <v>7800840</v>
      </c>
      <c r="F17" s="28"/>
    </row>
    <row r="18" spans="1:6" x14ac:dyDescent="0.25">
      <c r="A18" s="1" t="s">
        <v>78</v>
      </c>
      <c r="B18" s="1" t="s">
        <v>79</v>
      </c>
      <c r="C18" s="16">
        <f>12320306+3567145</f>
        <v>15887451</v>
      </c>
      <c r="D18" s="12">
        <v>12309187</v>
      </c>
    </row>
    <row r="19" spans="1:6" x14ac:dyDescent="0.25">
      <c r="A19" s="1"/>
      <c r="B19" s="1"/>
      <c r="C19" s="1"/>
      <c r="D19" s="12"/>
    </row>
    <row r="20" spans="1:6" x14ac:dyDescent="0.25">
      <c r="A20" s="1" t="s">
        <v>80</v>
      </c>
      <c r="B20" s="1"/>
      <c r="C20" s="12">
        <f>+C9-C13-C16</f>
        <v>4644468</v>
      </c>
      <c r="D20" s="12">
        <f>+D9-D13-D16</f>
        <v>6375594</v>
      </c>
    </row>
    <row r="21" spans="1:6" x14ac:dyDescent="0.25">
      <c r="A21" s="1"/>
      <c r="B21" s="1"/>
      <c r="C21" s="1"/>
      <c r="D21" s="12"/>
    </row>
    <row r="22" spans="1:6" x14ac:dyDescent="0.25">
      <c r="A22" s="1" t="s">
        <v>81</v>
      </c>
      <c r="B22" s="1"/>
      <c r="C22" s="12">
        <f>+C20</f>
        <v>4644468</v>
      </c>
      <c r="D22" s="12">
        <f>+D20</f>
        <v>6375594</v>
      </c>
    </row>
    <row r="23" spans="1:6" x14ac:dyDescent="0.25">
      <c r="A23" s="1"/>
      <c r="B23" s="1"/>
      <c r="C23" s="1"/>
      <c r="D23" s="12"/>
    </row>
    <row r="24" spans="1:6" x14ac:dyDescent="0.25">
      <c r="A24" s="1" t="s">
        <v>82</v>
      </c>
      <c r="B24" s="1"/>
      <c r="C24" s="1"/>
      <c r="D24" s="12"/>
    </row>
    <row r="25" spans="1:6" x14ac:dyDescent="0.25">
      <c r="A25" s="1" t="s">
        <v>83</v>
      </c>
      <c r="B25" s="1"/>
      <c r="C25" s="27" t="s">
        <v>84</v>
      </c>
      <c r="D25" s="27" t="s">
        <v>84</v>
      </c>
    </row>
    <row r="26" spans="1:6" x14ac:dyDescent="0.25">
      <c r="A26" s="1"/>
      <c r="B26" s="1"/>
      <c r="C26" s="1"/>
      <c r="D26" s="1"/>
    </row>
    <row r="27" spans="1:6" x14ac:dyDescent="0.25">
      <c r="A27" s="1" t="s">
        <v>85</v>
      </c>
      <c r="B27" s="1"/>
      <c r="C27" s="27" t="s">
        <v>84</v>
      </c>
      <c r="D27" s="27" t="s">
        <v>84</v>
      </c>
    </row>
    <row r="28" spans="1:6" x14ac:dyDescent="0.25">
      <c r="A28" s="1"/>
      <c r="B28" s="1"/>
      <c r="C28" s="1"/>
      <c r="D28" s="1"/>
    </row>
    <row r="29" spans="1:6" ht="15.75" thickBot="1" x14ac:dyDescent="0.3">
      <c r="A29" s="1" t="s">
        <v>86</v>
      </c>
      <c r="B29" s="1"/>
      <c r="C29" s="18">
        <f>+C22</f>
        <v>4644468</v>
      </c>
      <c r="D29" s="18">
        <f>+D22</f>
        <v>6375594</v>
      </c>
    </row>
    <row r="30" spans="1:6" ht="15.75" thickTop="1" x14ac:dyDescent="0.25">
      <c r="A30" s="1"/>
      <c r="B30" s="1"/>
      <c r="C30" s="1"/>
      <c r="D30" s="12"/>
    </row>
    <row r="31" spans="1:6" x14ac:dyDescent="0.25">
      <c r="A31" s="1"/>
      <c r="B31" s="1"/>
      <c r="C31" s="1"/>
      <c r="D31" s="12"/>
    </row>
    <row r="32" spans="1:6" x14ac:dyDescent="0.25">
      <c r="A32" s="1"/>
      <c r="B32" s="1"/>
      <c r="C32" s="1"/>
      <c r="D32" s="12"/>
    </row>
    <row r="33" spans="1:5" x14ac:dyDescent="0.25">
      <c r="A33" s="1" t="s">
        <v>87</v>
      </c>
      <c r="B33" s="1" t="s">
        <v>61</v>
      </c>
      <c r="C33" s="12"/>
      <c r="D33" s="7" t="s">
        <v>62</v>
      </c>
      <c r="E33" s="1"/>
    </row>
    <row r="34" spans="1:5" x14ac:dyDescent="0.25">
      <c r="A34" s="1" t="s">
        <v>88</v>
      </c>
      <c r="B34" s="1" t="s">
        <v>64</v>
      </c>
      <c r="C34" s="1"/>
      <c r="D34" s="7" t="s">
        <v>65</v>
      </c>
      <c r="E34" s="1"/>
    </row>
    <row r="35" spans="1:5" x14ac:dyDescent="0.25">
      <c r="A35" s="1"/>
      <c r="B35" s="1"/>
      <c r="C35" s="1"/>
      <c r="D35" s="12"/>
      <c r="E35" s="1"/>
    </row>
    <row r="36" spans="1:5" x14ac:dyDescent="0.25">
      <c r="A36" s="1"/>
      <c r="B36" s="1"/>
      <c r="C36" s="1"/>
      <c r="D36" s="12"/>
    </row>
    <row r="37" spans="1:5" x14ac:dyDescent="0.25">
      <c r="A37" s="1"/>
      <c r="B37" s="1"/>
      <c r="C37" s="1"/>
      <c r="D37" s="12"/>
    </row>
    <row r="38" spans="1:5" x14ac:dyDescent="0.25">
      <c r="A38" s="1"/>
      <c r="B38" s="1"/>
      <c r="C38" s="1"/>
      <c r="D38" s="12"/>
    </row>
    <row r="39" spans="1:5" x14ac:dyDescent="0.25">
      <c r="A39" s="1"/>
      <c r="B39" s="1"/>
      <c r="C39" s="1"/>
      <c r="D39" s="12"/>
    </row>
    <row r="40" spans="1:5" x14ac:dyDescent="0.25">
      <c r="A40" s="1"/>
      <c r="B40" s="1"/>
      <c r="C40" s="1"/>
      <c r="D40" s="12"/>
    </row>
    <row r="41" spans="1:5" x14ac:dyDescent="0.25">
      <c r="A41" s="1"/>
      <c r="B41" s="1"/>
      <c r="C41" s="1"/>
      <c r="D41" s="12"/>
    </row>
    <row r="42" spans="1:5" x14ac:dyDescent="0.25">
      <c r="A42" s="1"/>
      <c r="B42" s="1"/>
      <c r="C42" s="1"/>
      <c r="D42" s="12"/>
    </row>
    <row r="43" spans="1:5" x14ac:dyDescent="0.25">
      <c r="A43" s="1"/>
      <c r="B43" s="1"/>
      <c r="C43" s="1"/>
      <c r="D43" s="12"/>
    </row>
    <row r="44" spans="1:5" x14ac:dyDescent="0.25">
      <c r="A44" s="1"/>
      <c r="B44" s="1"/>
      <c r="C44" s="1"/>
      <c r="D44" s="12"/>
    </row>
    <row r="45" spans="1:5" x14ac:dyDescent="0.25">
      <c r="A45" s="1"/>
      <c r="B45" s="1"/>
      <c r="C45" s="1"/>
      <c r="D45" s="12"/>
    </row>
    <row r="46" spans="1:5" x14ac:dyDescent="0.25">
      <c r="A46" s="1"/>
      <c r="B46" s="1"/>
      <c r="C46" s="1"/>
      <c r="D46" s="12"/>
    </row>
    <row r="47" spans="1:5" x14ac:dyDescent="0.25">
      <c r="A47" s="1"/>
      <c r="B47" s="1"/>
      <c r="C47" s="1"/>
      <c r="D47" s="12"/>
    </row>
    <row r="48" spans="1:5" x14ac:dyDescent="0.25">
      <c r="A48" s="1"/>
      <c r="B48" s="1"/>
      <c r="C48" s="1"/>
      <c r="D48" s="12"/>
    </row>
    <row r="49" spans="1:4" x14ac:dyDescent="0.25">
      <c r="A49" s="1"/>
      <c r="B49" s="1"/>
      <c r="C49" s="1"/>
      <c r="D49" s="12"/>
    </row>
    <row r="50" spans="1:4" x14ac:dyDescent="0.25">
      <c r="A50" s="1"/>
      <c r="B50" s="1"/>
      <c r="C50" s="1"/>
      <c r="D50" s="12"/>
    </row>
    <row r="51" spans="1:4" x14ac:dyDescent="0.25">
      <c r="A51" s="1"/>
      <c r="B51" s="1"/>
      <c r="C51" s="1"/>
      <c r="D51" s="12"/>
    </row>
    <row r="52" spans="1:4" x14ac:dyDescent="0.25">
      <c r="A52" s="1"/>
      <c r="B52" s="1"/>
      <c r="C52" s="1"/>
      <c r="D52" s="12"/>
    </row>
    <row r="53" spans="1:4" x14ac:dyDescent="0.25">
      <c r="A53" s="1"/>
      <c r="B53" s="1"/>
      <c r="C53" s="1"/>
      <c r="D53" s="12"/>
    </row>
    <row r="54" spans="1:4" x14ac:dyDescent="0.25">
      <c r="A54" s="1"/>
      <c r="B54" s="1"/>
      <c r="C54" s="1"/>
      <c r="D54" s="12"/>
    </row>
    <row r="55" spans="1:4" x14ac:dyDescent="0.25">
      <c r="A55" s="1"/>
      <c r="B55" s="1"/>
      <c r="C55" s="1"/>
      <c r="D55" s="12"/>
    </row>
    <row r="56" spans="1:4" x14ac:dyDescent="0.25">
      <c r="A56" s="1"/>
      <c r="B56" s="1"/>
      <c r="C56" s="1"/>
      <c r="D56" s="12"/>
    </row>
    <row r="57" spans="1:4" x14ac:dyDescent="0.25">
      <c r="A57" s="1"/>
      <c r="B57" s="1"/>
      <c r="C57" s="1"/>
      <c r="D57" s="12"/>
    </row>
    <row r="58" spans="1:4" x14ac:dyDescent="0.25">
      <c r="A58" s="1"/>
      <c r="B58" s="1"/>
      <c r="C58" s="1"/>
      <c r="D58" s="12"/>
    </row>
    <row r="59" spans="1:4" x14ac:dyDescent="0.25">
      <c r="A59" s="1"/>
      <c r="B59" s="1"/>
      <c r="C59" s="1"/>
      <c r="D59" s="12"/>
    </row>
    <row r="60" spans="1:4" x14ac:dyDescent="0.25">
      <c r="A60" s="1"/>
      <c r="B60" s="1"/>
      <c r="C60" s="1"/>
      <c r="D60" s="12"/>
    </row>
    <row r="61" spans="1:4" x14ac:dyDescent="0.25">
      <c r="A61" s="1"/>
      <c r="B61" s="1"/>
      <c r="C61" s="1"/>
      <c r="D61" s="12"/>
    </row>
    <row r="62" spans="1:4" x14ac:dyDescent="0.25">
      <c r="A62" s="1"/>
      <c r="B62" s="1"/>
      <c r="C62" s="1"/>
      <c r="D62" s="12"/>
    </row>
    <row r="63" spans="1:4" x14ac:dyDescent="0.25">
      <c r="A63" s="1"/>
      <c r="B63" s="1"/>
      <c r="C63" s="1"/>
      <c r="D63" s="12"/>
    </row>
    <row r="64" spans="1:4" x14ac:dyDescent="0.25">
      <c r="A64" s="1"/>
      <c r="B64" s="1"/>
      <c r="C64" s="1"/>
      <c r="D64" s="12"/>
    </row>
    <row r="65" spans="1:4" x14ac:dyDescent="0.25">
      <c r="A65" s="1"/>
      <c r="B65" s="1"/>
      <c r="C65" s="1"/>
      <c r="D65" s="12"/>
    </row>
    <row r="66" spans="1:4" x14ac:dyDescent="0.25">
      <c r="A66" s="1"/>
      <c r="B66" s="1"/>
      <c r="C66" s="1"/>
      <c r="D66" s="12"/>
    </row>
    <row r="67" spans="1:4" x14ac:dyDescent="0.25">
      <c r="A67" s="1"/>
      <c r="B67" s="1"/>
      <c r="C67" s="1"/>
      <c r="D67" s="12"/>
    </row>
    <row r="68" spans="1:4" x14ac:dyDescent="0.25">
      <c r="A68" s="1"/>
      <c r="B68" s="1"/>
      <c r="C68" s="1"/>
      <c r="D68" s="12"/>
    </row>
    <row r="69" spans="1:4" x14ac:dyDescent="0.25">
      <c r="A69" s="1"/>
      <c r="B69" s="1"/>
      <c r="C69" s="1"/>
      <c r="D69" s="12"/>
    </row>
    <row r="70" spans="1:4" x14ac:dyDescent="0.25">
      <c r="A70" s="1"/>
      <c r="B70" s="1"/>
      <c r="C70" s="1"/>
      <c r="D70" s="12"/>
    </row>
    <row r="71" spans="1:4" x14ac:dyDescent="0.25">
      <c r="A71" s="1"/>
      <c r="B71" s="1"/>
      <c r="C71" s="1"/>
      <c r="D71" s="12"/>
    </row>
    <row r="72" spans="1:4" x14ac:dyDescent="0.25">
      <c r="A72" s="1"/>
      <c r="B72" s="1"/>
      <c r="C72" s="1"/>
      <c r="D72" s="12"/>
    </row>
    <row r="73" spans="1:4" x14ac:dyDescent="0.25">
      <c r="A73" s="1"/>
      <c r="B73" s="1"/>
      <c r="C73" s="1"/>
      <c r="D73" s="12"/>
    </row>
    <row r="74" spans="1:4" x14ac:dyDescent="0.25">
      <c r="A74" s="1"/>
      <c r="B74" s="1"/>
      <c r="C74" s="1"/>
      <c r="D74" s="12"/>
    </row>
    <row r="75" spans="1:4" x14ac:dyDescent="0.25">
      <c r="A75" s="1"/>
      <c r="B75" s="1"/>
      <c r="C75" s="1"/>
      <c r="D75" s="12"/>
    </row>
    <row r="76" spans="1:4" x14ac:dyDescent="0.25">
      <c r="A76" s="1"/>
      <c r="B76" s="1"/>
      <c r="C76" s="1"/>
      <c r="D76" s="12"/>
    </row>
    <row r="77" spans="1:4" x14ac:dyDescent="0.25">
      <c r="A77" s="1"/>
      <c r="B77" s="1"/>
      <c r="C77" s="1"/>
      <c r="D77" s="12"/>
    </row>
    <row r="78" spans="1:4" x14ac:dyDescent="0.25">
      <c r="A78" s="1"/>
      <c r="B78" s="1"/>
      <c r="C78" s="1"/>
      <c r="D78" s="12"/>
    </row>
    <row r="79" spans="1:4" x14ac:dyDescent="0.25">
      <c r="A79" s="1"/>
      <c r="B79" s="1"/>
      <c r="C79" s="1"/>
      <c r="D79" s="12"/>
    </row>
    <row r="80" spans="1:4" x14ac:dyDescent="0.25">
      <c r="A80" s="1"/>
      <c r="B80" s="1"/>
      <c r="C80" s="1"/>
      <c r="D80" s="12"/>
    </row>
    <row r="81" spans="1:4" x14ac:dyDescent="0.25">
      <c r="A81" s="1"/>
      <c r="B81" s="1"/>
      <c r="C81" s="1"/>
      <c r="D81" s="12"/>
    </row>
    <row r="82" spans="1:4" x14ac:dyDescent="0.25">
      <c r="A82" s="1"/>
      <c r="B82" s="1"/>
      <c r="C82" s="1"/>
      <c r="D82" s="12"/>
    </row>
    <row r="83" spans="1:4" x14ac:dyDescent="0.25">
      <c r="A83" s="1"/>
      <c r="B83" s="1"/>
      <c r="C83" s="1"/>
      <c r="D83" s="12"/>
    </row>
    <row r="84" spans="1:4" x14ac:dyDescent="0.25">
      <c r="A84" s="1"/>
      <c r="B84" s="1"/>
      <c r="C84" s="1"/>
      <c r="D84" s="12"/>
    </row>
    <row r="85" spans="1:4" x14ac:dyDescent="0.25">
      <c r="A85" s="1"/>
      <c r="B85" s="1"/>
      <c r="C85" s="1"/>
      <c r="D85" s="12"/>
    </row>
    <row r="86" spans="1:4" x14ac:dyDescent="0.25">
      <c r="A86" s="1"/>
      <c r="B86" s="1"/>
      <c r="C86" s="1"/>
      <c r="D86" s="12"/>
    </row>
    <row r="87" spans="1:4" x14ac:dyDescent="0.25">
      <c r="A87" s="1"/>
      <c r="B87" s="1"/>
      <c r="C87" s="1"/>
      <c r="D87" s="12"/>
    </row>
    <row r="88" spans="1:4" x14ac:dyDescent="0.25">
      <c r="A88" s="1"/>
      <c r="B88" s="1"/>
      <c r="C88" s="1"/>
      <c r="D88" s="12"/>
    </row>
    <row r="89" spans="1:4" x14ac:dyDescent="0.25">
      <c r="A89" s="1"/>
      <c r="B89" s="1"/>
      <c r="C89" s="1"/>
      <c r="D89" s="12"/>
    </row>
    <row r="90" spans="1:4" x14ac:dyDescent="0.25">
      <c r="A90" s="1"/>
      <c r="B90" s="1"/>
      <c r="C90" s="1"/>
      <c r="D90" s="12"/>
    </row>
    <row r="91" spans="1:4" x14ac:dyDescent="0.25">
      <c r="A91" s="1"/>
      <c r="B91" s="1"/>
      <c r="C91" s="1"/>
      <c r="D91" s="12"/>
    </row>
    <row r="92" spans="1:4" x14ac:dyDescent="0.25">
      <c r="A92" s="1"/>
      <c r="B92" s="1"/>
      <c r="C92" s="1"/>
      <c r="D92" s="12"/>
    </row>
    <row r="93" spans="1:4" x14ac:dyDescent="0.25">
      <c r="A93" s="1"/>
      <c r="B93" s="1"/>
      <c r="C93" s="1"/>
      <c r="D93" s="12"/>
    </row>
    <row r="94" spans="1:4" x14ac:dyDescent="0.25">
      <c r="A94" s="1"/>
      <c r="B94" s="1"/>
      <c r="C94" s="1"/>
      <c r="D94" s="12"/>
    </row>
    <row r="95" spans="1:4" x14ac:dyDescent="0.25">
      <c r="A95" s="1"/>
      <c r="B95" s="1"/>
      <c r="C95" s="1"/>
      <c r="D95" s="12"/>
    </row>
    <row r="96" spans="1:4" x14ac:dyDescent="0.25">
      <c r="A96" s="1"/>
      <c r="B96" s="1"/>
      <c r="C96" s="1"/>
      <c r="D96" s="12"/>
    </row>
    <row r="97" spans="1:4" x14ac:dyDescent="0.25">
      <c r="A97" s="1"/>
      <c r="B97" s="1"/>
      <c r="C97" s="1"/>
      <c r="D97" s="12"/>
    </row>
    <row r="98" spans="1:4" x14ac:dyDescent="0.25">
      <c r="A98" s="1"/>
      <c r="B98" s="1"/>
      <c r="C98" s="1"/>
      <c r="D98" s="12"/>
    </row>
    <row r="99" spans="1:4" x14ac:dyDescent="0.25">
      <c r="A99" s="1"/>
      <c r="B99" s="1"/>
      <c r="C99" s="1"/>
      <c r="D99" s="12"/>
    </row>
    <row r="100" spans="1:4" x14ac:dyDescent="0.25">
      <c r="A100" s="1"/>
      <c r="B100" s="1"/>
      <c r="C100" s="1"/>
      <c r="D100" s="12"/>
    </row>
    <row r="101" spans="1:4" x14ac:dyDescent="0.25">
      <c r="A101" s="1"/>
      <c r="B101" s="1"/>
      <c r="C101" s="1"/>
      <c r="D101" s="12"/>
    </row>
    <row r="102" spans="1:4" x14ac:dyDescent="0.25">
      <c r="A102" s="1"/>
      <c r="B102" s="1"/>
      <c r="C102" s="1"/>
      <c r="D102" s="12"/>
    </row>
    <row r="103" spans="1:4" x14ac:dyDescent="0.25">
      <c r="A103" s="1"/>
      <c r="B103" s="1"/>
      <c r="C103" s="1"/>
      <c r="D103" s="12"/>
    </row>
    <row r="104" spans="1:4" x14ac:dyDescent="0.25">
      <c r="A104" s="1"/>
      <c r="B104" s="1"/>
      <c r="C104" s="1"/>
      <c r="D104" s="12"/>
    </row>
    <row r="105" spans="1:4" x14ac:dyDescent="0.25">
      <c r="A105" s="1"/>
      <c r="B105" s="1"/>
      <c r="C105" s="1"/>
      <c r="D105" s="12"/>
    </row>
    <row r="106" spans="1:4" x14ac:dyDescent="0.25">
      <c r="A106" s="1"/>
      <c r="B106" s="1"/>
      <c r="C106" s="1"/>
      <c r="D106" s="12"/>
    </row>
    <row r="107" spans="1:4" x14ac:dyDescent="0.25">
      <c r="A107" s="1"/>
      <c r="B107" s="1"/>
      <c r="C107" s="1"/>
      <c r="D107" s="12"/>
    </row>
  </sheetData>
  <mergeCells count="4">
    <mergeCell ref="A2:E2"/>
    <mergeCell ref="A3:E3"/>
    <mergeCell ref="A4:E4"/>
    <mergeCell ref="A5:E5"/>
  </mergeCells>
  <printOptions horizontalCentered="1"/>
  <pageMargins left="0.31496062992125984" right="0.31496062992125984" top="0.35433070866141736" bottom="0.35433070866141736" header="0.31496062992125984" footer="0.31496062992125984"/>
  <pageSetup scale="80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8"/>
  <dimension ref="A1:G37"/>
  <sheetViews>
    <sheetView topLeftCell="A9" workbookViewId="0">
      <selection activeCell="D18" sqref="D18"/>
    </sheetView>
  </sheetViews>
  <sheetFormatPr baseColWidth="10" defaultRowHeight="15" x14ac:dyDescent="0.25"/>
  <cols>
    <col min="1" max="1" width="25.42578125" customWidth="1"/>
    <col min="2" max="2" width="11.85546875" customWidth="1"/>
    <col min="3" max="3" width="21.42578125" customWidth="1"/>
    <col min="4" max="4" width="12.7109375" customWidth="1"/>
    <col min="5" max="5" width="14.140625" bestFit="1" customWidth="1"/>
    <col min="6" max="6" width="13.140625" customWidth="1"/>
    <col min="7" max="7" width="13.5703125" customWidth="1"/>
  </cols>
  <sheetData>
    <row r="1" spans="1:7" x14ac:dyDescent="0.25">
      <c r="A1" s="29"/>
      <c r="B1" s="29"/>
      <c r="C1" s="29"/>
      <c r="D1" s="29"/>
      <c r="E1" s="29"/>
      <c r="F1" s="29"/>
      <c r="G1" s="29"/>
    </row>
    <row r="2" spans="1:7" x14ac:dyDescent="0.25">
      <c r="A2" s="58" t="s">
        <v>0</v>
      </c>
      <c r="B2" s="58"/>
      <c r="C2" s="58"/>
      <c r="D2" s="58"/>
      <c r="E2" s="58"/>
      <c r="F2" s="58"/>
      <c r="G2" s="58"/>
    </row>
    <row r="3" spans="1:7" x14ac:dyDescent="0.25">
      <c r="A3" s="58" t="s">
        <v>89</v>
      </c>
      <c r="B3" s="58"/>
      <c r="C3" s="58"/>
      <c r="D3" s="58"/>
      <c r="E3" s="58"/>
      <c r="F3" s="58"/>
      <c r="G3" s="58"/>
    </row>
    <row r="4" spans="1:7" x14ac:dyDescent="0.25">
      <c r="A4" s="58" t="s">
        <v>90</v>
      </c>
      <c r="B4" s="58"/>
      <c r="C4" s="58"/>
      <c r="D4" s="58"/>
      <c r="E4" s="58"/>
      <c r="F4" s="58"/>
      <c r="G4" s="58"/>
    </row>
    <row r="5" spans="1:7" x14ac:dyDescent="0.25">
      <c r="A5" s="58" t="s">
        <v>91</v>
      </c>
      <c r="B5" s="58"/>
      <c r="C5" s="58"/>
      <c r="D5" s="58"/>
      <c r="E5" s="58"/>
      <c r="F5" s="58"/>
      <c r="G5" s="58"/>
    </row>
    <row r="6" spans="1:7" x14ac:dyDescent="0.25">
      <c r="A6" s="30"/>
      <c r="B6" s="30"/>
      <c r="C6" s="30"/>
      <c r="D6" s="30"/>
      <c r="E6" s="30"/>
      <c r="F6" s="30"/>
      <c r="G6" s="30"/>
    </row>
    <row r="7" spans="1:7" x14ac:dyDescent="0.25">
      <c r="A7" s="17"/>
      <c r="B7" s="17"/>
      <c r="C7" s="17"/>
      <c r="D7" s="17"/>
      <c r="E7" s="17"/>
      <c r="F7" s="17"/>
      <c r="G7" s="17"/>
    </row>
    <row r="8" spans="1:7" x14ac:dyDescent="0.25">
      <c r="A8" s="31" t="s">
        <v>92</v>
      </c>
      <c r="B8" s="30" t="s">
        <v>93</v>
      </c>
      <c r="C8" s="30" t="s">
        <v>94</v>
      </c>
      <c r="D8" s="30" t="s">
        <v>95</v>
      </c>
      <c r="E8" s="30" t="s">
        <v>96</v>
      </c>
      <c r="F8" s="30" t="s">
        <v>97</v>
      </c>
      <c r="G8" s="32" t="s">
        <v>98</v>
      </c>
    </row>
    <row r="9" spans="1:7" ht="15.75" thickBot="1" x14ac:dyDescent="0.3">
      <c r="A9" s="33"/>
      <c r="B9" s="34"/>
      <c r="C9" s="34" t="s">
        <v>99</v>
      </c>
      <c r="D9" s="34" t="s">
        <v>100</v>
      </c>
      <c r="E9" s="34" t="s">
        <v>101</v>
      </c>
      <c r="F9" s="34" t="s">
        <v>102</v>
      </c>
      <c r="G9" s="35"/>
    </row>
    <row r="10" spans="1:7" ht="15.75" thickTop="1" x14ac:dyDescent="0.25">
      <c r="A10" s="1" t="s">
        <v>103</v>
      </c>
      <c r="B10" s="12">
        <v>35000000</v>
      </c>
      <c r="C10" s="12">
        <v>0</v>
      </c>
      <c r="D10" s="12">
        <v>3053167</v>
      </c>
      <c r="E10" s="12">
        <v>23959020</v>
      </c>
      <c r="F10" s="12">
        <v>0</v>
      </c>
      <c r="G10" s="12">
        <f>SUM(B10:F10)</f>
        <v>62012187</v>
      </c>
    </row>
    <row r="11" spans="1:7" x14ac:dyDescent="0.25">
      <c r="A11" s="1" t="s">
        <v>93</v>
      </c>
      <c r="B11" s="12"/>
      <c r="C11" s="12"/>
      <c r="D11" s="12"/>
      <c r="E11" s="12"/>
      <c r="F11" s="12"/>
      <c r="G11" s="12"/>
    </row>
    <row r="12" spans="1:7" x14ac:dyDescent="0.25">
      <c r="A12" s="1" t="s">
        <v>104</v>
      </c>
      <c r="B12" s="12"/>
      <c r="C12" s="12"/>
      <c r="D12" s="12"/>
      <c r="E12" s="12"/>
      <c r="F12" s="12"/>
      <c r="G12" s="12"/>
    </row>
    <row r="13" spans="1:7" x14ac:dyDescent="0.25">
      <c r="A13" s="1" t="s">
        <v>105</v>
      </c>
      <c r="B13" s="12"/>
      <c r="C13" s="12"/>
      <c r="D13" s="12"/>
      <c r="E13" s="12"/>
      <c r="F13" s="12"/>
      <c r="G13" s="12"/>
    </row>
    <row r="14" spans="1:7" x14ac:dyDescent="0.25">
      <c r="A14" s="1" t="s">
        <v>106</v>
      </c>
      <c r="B14" s="12"/>
      <c r="C14" s="12"/>
      <c r="D14" s="12"/>
      <c r="E14" s="12"/>
      <c r="F14" s="12"/>
      <c r="G14" s="12"/>
    </row>
    <row r="15" spans="1:7" x14ac:dyDescent="0.25">
      <c r="A15" s="1" t="s">
        <v>107</v>
      </c>
      <c r="B15" s="12"/>
      <c r="C15" s="12"/>
      <c r="D15" s="12"/>
      <c r="E15" s="36">
        <v>-14595200</v>
      </c>
      <c r="F15" s="12"/>
      <c r="G15" s="36">
        <f>+E15</f>
        <v>-14595200</v>
      </c>
    </row>
    <row r="16" spans="1:7" x14ac:dyDescent="0.25">
      <c r="A16" s="1" t="s">
        <v>108</v>
      </c>
      <c r="B16" s="12"/>
      <c r="C16" s="12"/>
      <c r="D16" s="12"/>
      <c r="E16" s="12"/>
      <c r="F16" s="12"/>
      <c r="G16" s="12"/>
    </row>
    <row r="17" spans="1:7" x14ac:dyDescent="0.25">
      <c r="A17" s="1" t="s">
        <v>109</v>
      </c>
      <c r="B17" s="12"/>
      <c r="C17" s="12"/>
      <c r="D17" s="12"/>
      <c r="E17" s="12"/>
      <c r="F17" s="12">
        <v>6375594</v>
      </c>
      <c r="G17" s="12">
        <f>+F17</f>
        <v>6375594</v>
      </c>
    </row>
    <row r="18" spans="1:7" ht="15.75" thickBot="1" x14ac:dyDescent="0.3">
      <c r="A18" s="2" t="s">
        <v>110</v>
      </c>
      <c r="B18" s="18">
        <f>SUM(B10:B17)</f>
        <v>35000000</v>
      </c>
      <c r="C18" s="18">
        <f t="shared" ref="C18:G18" si="0">SUM(C10:C17)</f>
        <v>0</v>
      </c>
      <c r="D18" s="18">
        <f t="shared" si="0"/>
        <v>3053167</v>
      </c>
      <c r="E18" s="18">
        <f>+E10+E15</f>
        <v>9363820</v>
      </c>
      <c r="F18" s="18">
        <f t="shared" si="0"/>
        <v>6375594</v>
      </c>
      <c r="G18" s="18">
        <f t="shared" si="0"/>
        <v>53792581</v>
      </c>
    </row>
    <row r="19" spans="1:7" ht="15.75" thickTop="1" x14ac:dyDescent="0.25">
      <c r="A19" s="1"/>
      <c r="B19" s="12"/>
      <c r="C19" s="12"/>
      <c r="D19" s="12"/>
      <c r="E19" s="12"/>
      <c r="F19" s="12"/>
      <c r="G19" s="12"/>
    </row>
    <row r="20" spans="1:7" x14ac:dyDescent="0.25">
      <c r="A20" s="1" t="s">
        <v>111</v>
      </c>
      <c r="B20" s="12">
        <v>35000000</v>
      </c>
      <c r="C20" s="12"/>
      <c r="D20" s="12">
        <v>3884427</v>
      </c>
      <c r="E20" s="12">
        <v>25148281</v>
      </c>
      <c r="F20" s="12">
        <v>0</v>
      </c>
      <c r="G20" s="12">
        <f>SUM(B20:F20)</f>
        <v>64032708</v>
      </c>
    </row>
    <row r="21" spans="1:7" x14ac:dyDescent="0.25">
      <c r="A21" s="1" t="s">
        <v>93</v>
      </c>
      <c r="B21" s="12"/>
      <c r="C21" s="12"/>
      <c r="D21" s="12"/>
      <c r="E21" s="12"/>
      <c r="F21" s="12"/>
      <c r="G21" s="12"/>
    </row>
    <row r="22" spans="1:7" x14ac:dyDescent="0.25">
      <c r="A22" s="1" t="s">
        <v>104</v>
      </c>
      <c r="B22" s="12"/>
      <c r="C22" s="12"/>
      <c r="D22" s="12"/>
      <c r="E22" s="12"/>
      <c r="F22" s="12"/>
      <c r="G22" s="12"/>
    </row>
    <row r="23" spans="1:7" x14ac:dyDescent="0.25">
      <c r="A23" s="1" t="s">
        <v>105</v>
      </c>
      <c r="B23" s="12"/>
      <c r="C23" s="12"/>
      <c r="D23" s="12"/>
      <c r="E23" s="12"/>
      <c r="F23" s="36"/>
      <c r="G23" s="12"/>
    </row>
    <row r="24" spans="1:7" x14ac:dyDescent="0.25">
      <c r="A24" s="1" t="s">
        <v>106</v>
      </c>
      <c r="B24" s="12"/>
      <c r="C24" s="12"/>
      <c r="D24" s="12"/>
      <c r="E24" s="36"/>
      <c r="F24" s="12"/>
      <c r="G24" s="36"/>
    </row>
    <row r="25" spans="1:7" x14ac:dyDescent="0.25">
      <c r="A25" s="1" t="s">
        <v>107</v>
      </c>
      <c r="B25" s="12"/>
      <c r="C25" s="12"/>
      <c r="D25" s="12"/>
      <c r="E25" s="36">
        <v>-17251314</v>
      </c>
      <c r="F25" s="12"/>
      <c r="G25" s="36">
        <f>+E25</f>
        <v>-17251314</v>
      </c>
    </row>
    <row r="26" spans="1:7" x14ac:dyDescent="0.25">
      <c r="A26" s="1" t="s">
        <v>108</v>
      </c>
      <c r="B26" s="12"/>
      <c r="C26" s="12"/>
      <c r="D26" s="12"/>
      <c r="E26" s="12"/>
      <c r="F26" s="36"/>
      <c r="G26" s="36"/>
    </row>
    <row r="27" spans="1:7" x14ac:dyDescent="0.25">
      <c r="A27" s="17" t="s">
        <v>109</v>
      </c>
      <c r="B27" s="21"/>
      <c r="C27" s="21"/>
      <c r="D27" s="21"/>
      <c r="E27" s="21"/>
      <c r="F27" s="21">
        <f>+'[1]estado resul sugese (2)'!C22</f>
        <v>4644468</v>
      </c>
      <c r="G27" s="21">
        <f>+F27</f>
        <v>4644468</v>
      </c>
    </row>
    <row r="28" spans="1:7" ht="15.75" thickBot="1" x14ac:dyDescent="0.3">
      <c r="A28" s="2" t="s">
        <v>112</v>
      </c>
      <c r="B28" s="18">
        <f>SUM(B20:B27)</f>
        <v>35000000</v>
      </c>
      <c r="C28" s="18">
        <f t="shared" ref="C28:G28" si="1">SUM(C20:C27)</f>
        <v>0</v>
      </c>
      <c r="D28" s="18">
        <f t="shared" si="1"/>
        <v>3884427</v>
      </c>
      <c r="E28" s="18">
        <f t="shared" si="1"/>
        <v>7896967</v>
      </c>
      <c r="F28" s="18">
        <f t="shared" si="1"/>
        <v>4644468</v>
      </c>
      <c r="G28" s="18">
        <f t="shared" si="1"/>
        <v>51425862</v>
      </c>
    </row>
    <row r="29" spans="1:7" ht="15.75" thickTop="1" x14ac:dyDescent="0.25">
      <c r="A29" s="1"/>
      <c r="B29" s="12"/>
      <c r="C29" s="12"/>
      <c r="D29" s="12"/>
      <c r="E29" s="12"/>
      <c r="F29" s="12"/>
      <c r="G29" s="12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2"/>
      <c r="D31" s="12"/>
      <c r="E31" s="12"/>
      <c r="F31" s="12"/>
      <c r="G31" s="12"/>
    </row>
    <row r="32" spans="1:7" x14ac:dyDescent="0.25">
      <c r="A32" s="1" t="s">
        <v>113</v>
      </c>
      <c r="B32" s="1" t="s">
        <v>114</v>
      </c>
      <c r="C32" s="12"/>
      <c r="D32" s="7" t="s">
        <v>115</v>
      </c>
      <c r="E32" s="1"/>
      <c r="F32" s="12"/>
      <c r="G32" s="12"/>
    </row>
    <row r="33" spans="1:7" x14ac:dyDescent="0.25">
      <c r="A33" s="1" t="s">
        <v>116</v>
      </c>
      <c r="B33" s="1" t="s">
        <v>117</v>
      </c>
      <c r="C33" s="1"/>
      <c r="D33" s="7"/>
      <c r="E33" s="1" t="s">
        <v>118</v>
      </c>
      <c r="F33" s="12"/>
      <c r="G33" s="12"/>
    </row>
    <row r="34" spans="1:7" x14ac:dyDescent="0.25">
      <c r="A34" s="1"/>
      <c r="B34" s="1"/>
      <c r="C34" s="12"/>
      <c r="D34" s="12"/>
      <c r="E34" s="12"/>
      <c r="F34" s="12"/>
      <c r="G34" s="12"/>
    </row>
    <row r="35" spans="1:7" x14ac:dyDescent="0.25">
      <c r="A35" s="1"/>
      <c r="B35" s="1"/>
      <c r="C35" s="12"/>
      <c r="D35" s="12"/>
      <c r="E35" s="12"/>
      <c r="F35" s="12"/>
      <c r="G35" s="12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1"/>
      <c r="C37" s="1"/>
      <c r="D37" s="1"/>
      <c r="E37" s="1"/>
      <c r="F37" s="1"/>
      <c r="G37" s="1"/>
    </row>
  </sheetData>
  <mergeCells count="4">
    <mergeCell ref="A2:G2"/>
    <mergeCell ref="A3:G3"/>
    <mergeCell ref="A4:G4"/>
    <mergeCell ref="A5:G5"/>
  </mergeCells>
  <printOptions horizontalCentered="1"/>
  <pageMargins left="0.31496062992125984" right="0.31496062992125984" top="0.35433070866141736" bottom="0.35433070866141736" header="0.31496062992125984" footer="0.31496062992125984"/>
  <pageSetup scale="85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2:L56"/>
  <sheetViews>
    <sheetView tabSelected="1" workbookViewId="0">
      <selection activeCell="D56" sqref="D56"/>
    </sheetView>
  </sheetViews>
  <sheetFormatPr baseColWidth="10" defaultRowHeight="15" x14ac:dyDescent="0.25"/>
  <cols>
    <col min="1" max="1" width="52.28515625" customWidth="1"/>
    <col min="3" max="4" width="14.140625" style="28" bestFit="1" customWidth="1"/>
    <col min="5" max="5" width="13.42578125" style="28" bestFit="1" customWidth="1"/>
    <col min="6" max="6" width="13.140625" style="28" bestFit="1" customWidth="1"/>
    <col min="7" max="7" width="11.7109375" style="28" bestFit="1" customWidth="1"/>
    <col min="8" max="8" width="11.5703125" style="28" bestFit="1" customWidth="1"/>
    <col min="9" max="9" width="11.42578125" style="28"/>
    <col min="10" max="10" width="11.7109375" style="28" bestFit="1" customWidth="1"/>
    <col min="11" max="11" width="15.140625" style="28" customWidth="1"/>
    <col min="12" max="12" width="11.7109375" style="28" customWidth="1"/>
  </cols>
  <sheetData>
    <row r="2" spans="1:4" x14ac:dyDescent="0.25">
      <c r="A2" s="37"/>
      <c r="B2" s="37"/>
      <c r="C2" s="38"/>
      <c r="D2" s="38"/>
    </row>
    <row r="3" spans="1:4" x14ac:dyDescent="0.25">
      <c r="A3" s="58" t="s">
        <v>0</v>
      </c>
      <c r="B3" s="58"/>
      <c r="C3" s="58"/>
      <c r="D3" s="58"/>
    </row>
    <row r="4" spans="1:4" x14ac:dyDescent="0.25">
      <c r="A4" s="58" t="s">
        <v>119</v>
      </c>
      <c r="B4" s="58"/>
      <c r="C4" s="58"/>
      <c r="D4" s="58"/>
    </row>
    <row r="5" spans="1:4" x14ac:dyDescent="0.25">
      <c r="A5" s="58" t="s">
        <v>120</v>
      </c>
      <c r="B5" s="58"/>
      <c r="C5" s="58"/>
      <c r="D5" s="58"/>
    </row>
    <row r="6" spans="1:4" x14ac:dyDescent="0.25">
      <c r="A6" s="58" t="s">
        <v>121</v>
      </c>
      <c r="B6" s="58"/>
      <c r="C6" s="58"/>
      <c r="D6" s="58"/>
    </row>
    <row r="7" spans="1:4" ht="15.75" thickBot="1" x14ac:dyDescent="0.3">
      <c r="A7" s="3"/>
      <c r="B7" s="3"/>
      <c r="C7" s="22"/>
      <c r="D7" s="22"/>
    </row>
    <row r="8" spans="1:4" ht="16.5" thickTop="1" thickBot="1" x14ac:dyDescent="0.3">
      <c r="A8" s="39"/>
      <c r="B8" s="40" t="s">
        <v>5</v>
      </c>
      <c r="C8" s="41" t="s">
        <v>122</v>
      </c>
      <c r="D8" s="42" t="s">
        <v>123</v>
      </c>
    </row>
    <row r="9" spans="1:4" ht="15.75" thickTop="1" x14ac:dyDescent="0.25">
      <c r="A9" s="43"/>
      <c r="B9" s="43"/>
      <c r="C9" s="13"/>
      <c r="D9" s="13"/>
    </row>
    <row r="10" spans="1:4" x14ac:dyDescent="0.25">
      <c r="A10" s="44" t="s">
        <v>124</v>
      </c>
      <c r="B10" s="44"/>
      <c r="C10" s="45"/>
      <c r="D10" s="45"/>
    </row>
    <row r="11" spans="1:4" x14ac:dyDescent="0.25">
      <c r="A11" s="7"/>
      <c r="B11" s="7"/>
      <c r="C11" s="14"/>
      <c r="D11" s="14"/>
    </row>
    <row r="12" spans="1:4" x14ac:dyDescent="0.25">
      <c r="A12" s="7" t="s">
        <v>125</v>
      </c>
      <c r="B12" s="46"/>
      <c r="C12" s="14">
        <f>+'[2]estado resul sugese (2)'!C29</f>
        <v>4644468</v>
      </c>
      <c r="D12" s="14">
        <v>6375594</v>
      </c>
    </row>
    <row r="13" spans="1:4" x14ac:dyDescent="0.25">
      <c r="A13" s="7" t="s">
        <v>126</v>
      </c>
      <c r="B13" s="46"/>
      <c r="C13" s="14"/>
      <c r="D13" s="14"/>
    </row>
    <row r="14" spans="1:4" x14ac:dyDescent="0.25">
      <c r="A14" s="7" t="s">
        <v>127</v>
      </c>
      <c r="B14" s="46" t="s">
        <v>79</v>
      </c>
      <c r="C14" s="14">
        <v>617596</v>
      </c>
      <c r="D14" s="14">
        <v>625568</v>
      </c>
    </row>
    <row r="15" spans="1:4" x14ac:dyDescent="0.25">
      <c r="A15" s="7"/>
      <c r="B15" s="46"/>
      <c r="C15" s="14"/>
      <c r="D15" s="14"/>
    </row>
    <row r="16" spans="1:4" x14ac:dyDescent="0.25">
      <c r="A16" s="47" t="s">
        <v>128</v>
      </c>
      <c r="B16" s="46"/>
      <c r="C16" s="13"/>
      <c r="D16" s="13"/>
    </row>
    <row r="17" spans="1:4" x14ac:dyDescent="0.25">
      <c r="A17" s="47"/>
      <c r="B17" s="46"/>
      <c r="C17" s="13"/>
      <c r="D17" s="13"/>
    </row>
    <row r="18" spans="1:4" x14ac:dyDescent="0.25">
      <c r="A18" s="7" t="s">
        <v>129</v>
      </c>
      <c r="B18" s="46" t="s">
        <v>130</v>
      </c>
      <c r="C18" s="14">
        <v>8624072</v>
      </c>
      <c r="D18" s="48">
        <v>-84589</v>
      </c>
    </row>
    <row r="19" spans="1:4" x14ac:dyDescent="0.25">
      <c r="A19" s="7" t="s">
        <v>131</v>
      </c>
      <c r="B19" s="46" t="s">
        <v>19</v>
      </c>
      <c r="C19" s="48">
        <v>-4592318</v>
      </c>
      <c r="D19" s="48">
        <v>-6464031</v>
      </c>
    </row>
    <row r="20" spans="1:4" x14ac:dyDescent="0.25">
      <c r="A20" s="7"/>
      <c r="B20" s="46"/>
      <c r="C20" s="48"/>
      <c r="D20" s="48"/>
    </row>
    <row r="21" spans="1:4" x14ac:dyDescent="0.25">
      <c r="A21" s="7" t="s">
        <v>132</v>
      </c>
      <c r="B21" s="46" t="s">
        <v>22</v>
      </c>
      <c r="C21" s="14">
        <f>-21688+361</f>
        <v>-21327</v>
      </c>
      <c r="D21" s="48">
        <v>4256922</v>
      </c>
    </row>
    <row r="22" spans="1:4" x14ac:dyDescent="0.25">
      <c r="A22" s="7" t="s">
        <v>133</v>
      </c>
      <c r="B22" s="46" t="s">
        <v>134</v>
      </c>
      <c r="C22" s="14">
        <v>10293038</v>
      </c>
      <c r="D22" s="48">
        <v>3030432</v>
      </c>
    </row>
    <row r="23" spans="1:4" x14ac:dyDescent="0.25">
      <c r="A23" s="7"/>
      <c r="B23" s="46"/>
      <c r="C23" s="14"/>
      <c r="D23" s="48"/>
    </row>
    <row r="24" spans="1:4" x14ac:dyDescent="0.25">
      <c r="A24" s="7" t="s">
        <v>135</v>
      </c>
      <c r="B24" s="46"/>
      <c r="C24" s="14"/>
      <c r="D24" s="48"/>
    </row>
    <row r="25" spans="1:4" x14ac:dyDescent="0.25">
      <c r="A25" s="7"/>
      <c r="B25" s="46"/>
      <c r="C25" s="14"/>
      <c r="D25" s="48"/>
    </row>
    <row r="26" spans="1:4" x14ac:dyDescent="0.25">
      <c r="A26" s="1"/>
      <c r="B26" s="49"/>
      <c r="C26" s="14"/>
      <c r="D26" s="36"/>
    </row>
    <row r="27" spans="1:4" x14ac:dyDescent="0.25">
      <c r="A27" s="1" t="s">
        <v>136</v>
      </c>
      <c r="B27" s="49" t="s">
        <v>137</v>
      </c>
      <c r="C27" s="36">
        <v>-17636988</v>
      </c>
      <c r="D27" s="36">
        <v>-9558162</v>
      </c>
    </row>
    <row r="28" spans="1:4" x14ac:dyDescent="0.25">
      <c r="A28" s="1"/>
      <c r="B28" s="49"/>
      <c r="C28" s="14"/>
      <c r="D28" s="36"/>
    </row>
    <row r="29" spans="1:4" x14ac:dyDescent="0.25">
      <c r="A29" s="1" t="s">
        <v>138</v>
      </c>
      <c r="B29" s="49"/>
      <c r="C29" s="50">
        <f>SUM(C12:C28)</f>
        <v>1928541</v>
      </c>
      <c r="D29" s="51">
        <f>SUM(D12:D27)</f>
        <v>-1818266</v>
      </c>
    </row>
    <row r="30" spans="1:4" x14ac:dyDescent="0.25">
      <c r="A30" s="1"/>
      <c r="B30" s="49"/>
      <c r="C30" s="12"/>
      <c r="D30" s="36"/>
    </row>
    <row r="31" spans="1:4" x14ac:dyDescent="0.25">
      <c r="A31" s="1" t="s">
        <v>139</v>
      </c>
      <c r="B31" s="49"/>
      <c r="C31" s="12"/>
      <c r="D31" s="36"/>
    </row>
    <row r="32" spans="1:4" x14ac:dyDescent="0.25">
      <c r="A32" s="1" t="s">
        <v>140</v>
      </c>
      <c r="B32" s="49" t="s">
        <v>25</v>
      </c>
      <c r="C32" s="52" t="s">
        <v>84</v>
      </c>
      <c r="D32" s="36">
        <v>0</v>
      </c>
    </row>
    <row r="33" spans="1:4" x14ac:dyDescent="0.25">
      <c r="A33" s="1"/>
      <c r="B33" s="49"/>
      <c r="C33" s="12"/>
      <c r="D33" s="36"/>
    </row>
    <row r="34" spans="1:4" x14ac:dyDescent="0.25">
      <c r="A34" s="1" t="s">
        <v>141</v>
      </c>
      <c r="B34" s="49"/>
      <c r="C34" s="53">
        <v>0</v>
      </c>
      <c r="D34" s="51">
        <f>+D32</f>
        <v>0</v>
      </c>
    </row>
    <row r="35" spans="1:4" x14ac:dyDescent="0.25">
      <c r="A35" s="1"/>
      <c r="B35" s="49"/>
      <c r="C35" s="12"/>
      <c r="D35" s="36"/>
    </row>
    <row r="36" spans="1:4" x14ac:dyDescent="0.25">
      <c r="A36" s="1" t="s">
        <v>142</v>
      </c>
      <c r="B36" s="49"/>
      <c r="C36" s="12"/>
      <c r="D36" s="36"/>
    </row>
    <row r="37" spans="1:4" x14ac:dyDescent="0.25">
      <c r="A37" s="1" t="s">
        <v>143</v>
      </c>
      <c r="B37" s="49" t="s">
        <v>40</v>
      </c>
      <c r="C37" s="36">
        <v>-263417</v>
      </c>
      <c r="D37" s="36">
        <v>-247294</v>
      </c>
    </row>
    <row r="38" spans="1:4" x14ac:dyDescent="0.25">
      <c r="A38" s="17" t="s">
        <v>144</v>
      </c>
      <c r="B38" s="54" t="s">
        <v>55</v>
      </c>
      <c r="C38" s="36">
        <v>-17251314</v>
      </c>
      <c r="D38" s="55">
        <v>-14595200</v>
      </c>
    </row>
    <row r="39" spans="1:4" x14ac:dyDescent="0.25">
      <c r="A39" s="17"/>
      <c r="B39" s="54"/>
      <c r="C39" s="12"/>
      <c r="D39" s="55"/>
    </row>
    <row r="40" spans="1:4" x14ac:dyDescent="0.25">
      <c r="A40" s="17" t="s">
        <v>145</v>
      </c>
      <c r="B40" s="54"/>
      <c r="C40" s="51">
        <f>+C37+C38</f>
        <v>-17514731</v>
      </c>
      <c r="D40" s="51">
        <f>+D37+D38</f>
        <v>-14842494</v>
      </c>
    </row>
    <row r="41" spans="1:4" x14ac:dyDescent="0.25">
      <c r="A41" s="17"/>
      <c r="B41" s="54"/>
      <c r="C41" s="12"/>
      <c r="D41" s="55"/>
    </row>
    <row r="42" spans="1:4" x14ac:dyDescent="0.25">
      <c r="A42" s="17" t="s">
        <v>146</v>
      </c>
      <c r="B42" s="54"/>
      <c r="C42" s="55">
        <f>+C29+C34+C40</f>
        <v>-15586190</v>
      </c>
      <c r="D42" s="55">
        <f>+D29+D34+D40</f>
        <v>-16660760</v>
      </c>
    </row>
    <row r="43" spans="1:4" x14ac:dyDescent="0.25">
      <c r="A43" s="17"/>
      <c r="B43" s="54"/>
      <c r="C43" s="12"/>
      <c r="D43" s="55"/>
    </row>
    <row r="44" spans="1:4" x14ac:dyDescent="0.25">
      <c r="A44" s="17" t="s">
        <v>147</v>
      </c>
      <c r="B44" s="54"/>
      <c r="C44" s="12">
        <v>36217321</v>
      </c>
      <c r="D44" s="55">
        <v>34155735</v>
      </c>
    </row>
    <row r="45" spans="1:4" x14ac:dyDescent="0.25">
      <c r="A45" s="17"/>
      <c r="B45" s="54"/>
      <c r="C45" s="12"/>
      <c r="D45" s="55"/>
    </row>
    <row r="46" spans="1:4" ht="15.75" thickBot="1" x14ac:dyDescent="0.3">
      <c r="A46" s="17" t="s">
        <v>148</v>
      </c>
      <c r="B46" s="54"/>
      <c r="C46" s="22">
        <f>+C44+C42</f>
        <v>20631131</v>
      </c>
      <c r="D46" s="56">
        <f>+D44+D42</f>
        <v>17494975</v>
      </c>
    </row>
    <row r="47" spans="1:4" ht="15.75" thickTop="1" x14ac:dyDescent="0.25">
      <c r="A47" s="17"/>
      <c r="B47" s="54"/>
      <c r="C47" s="12"/>
      <c r="D47" s="55"/>
    </row>
    <row r="48" spans="1:4" x14ac:dyDescent="0.25">
      <c r="A48" s="17"/>
      <c r="B48" s="54"/>
      <c r="C48" s="12"/>
      <c r="D48" s="55"/>
    </row>
    <row r="49" spans="1:6" x14ac:dyDescent="0.25">
      <c r="A49" s="44"/>
      <c r="B49" s="1"/>
      <c r="C49" s="12"/>
      <c r="D49" s="12"/>
    </row>
    <row r="50" spans="1:6" x14ac:dyDescent="0.25">
      <c r="A50" s="1"/>
      <c r="B50" s="1"/>
      <c r="C50" s="12"/>
      <c r="D50" s="12"/>
      <c r="E50" s="12"/>
      <c r="F50" s="12"/>
    </row>
    <row r="51" spans="1:6" x14ac:dyDescent="0.25">
      <c r="A51" s="1" t="s">
        <v>149</v>
      </c>
      <c r="B51" s="1" t="s">
        <v>150</v>
      </c>
      <c r="C51" s="12"/>
      <c r="D51" s="7" t="s">
        <v>151</v>
      </c>
      <c r="E51" s="1"/>
      <c r="F51" s="12"/>
    </row>
    <row r="52" spans="1:6" x14ac:dyDescent="0.25">
      <c r="A52" s="1" t="s">
        <v>152</v>
      </c>
      <c r="B52" s="1" t="s">
        <v>153</v>
      </c>
      <c r="C52" s="1"/>
      <c r="D52" s="7" t="s">
        <v>154</v>
      </c>
      <c r="E52" s="1"/>
      <c r="F52" s="12"/>
    </row>
    <row r="53" spans="1:6" x14ac:dyDescent="0.25">
      <c r="A53" s="1"/>
      <c r="B53" s="1"/>
      <c r="C53" s="12"/>
      <c r="D53" s="12"/>
      <c r="E53" s="12"/>
      <c r="F53" s="12"/>
    </row>
    <row r="54" spans="1:6" x14ac:dyDescent="0.25">
      <c r="A54" s="1"/>
      <c r="B54" s="1"/>
      <c r="C54" s="12"/>
      <c r="D54" s="12"/>
    </row>
    <row r="55" spans="1:6" x14ac:dyDescent="0.25">
      <c r="A55" s="1"/>
      <c r="B55" s="1"/>
      <c r="C55" s="12"/>
      <c r="D55" s="12"/>
    </row>
    <row r="56" spans="1:6" x14ac:dyDescent="0.25">
      <c r="A56" s="1"/>
      <c r="B56" s="1"/>
      <c r="C56" s="12"/>
      <c r="D56" s="12"/>
    </row>
  </sheetData>
  <mergeCells count="4">
    <mergeCell ref="A3:D3"/>
    <mergeCell ref="A4:D4"/>
    <mergeCell ref="A5:D5"/>
    <mergeCell ref="A6:D6"/>
  </mergeCells>
  <printOptions horizontalCentered="1"/>
  <pageMargins left="0.31496062992125984" right="0.31496062992125984" top="0.35433070866141736" bottom="0.35433070866141736" header="0.31496062992125984" footer="0.31496062992125984"/>
  <pageSetup scale="85" orientation="portrait" horizontalDpi="4294967293" verticalDpi="0" r:id="rId1"/>
</worksheet>
</file>

<file path=_xmlsignatures/_rels/origin.sigs.rels><?xml version="1.0" encoding="UTF-8" standalone="yes"?>
<Relationships xmlns="http://schemas.openxmlformats.org/package/2006/relationships"><Relationship Id="rId3" Type="http://schemas.openxmlformats.org/package/2006/relationships/digital-signature/signature" Target="sig3.xml"/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Relationship Id="rId4" Type="http://schemas.openxmlformats.org/package/2006/relationships/digital-signature/signature" Target="sig4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J+00Nc/7Cx10hTzF0cf0/+fwxt5dwAmVnvbuIhJJc2A=</DigestValue>
    </Reference>
    <Reference Type="http://www.w3.org/2000/09/xmldsig#Object" URI="#idOfficeObject">
      <DigestMethod Algorithm="http://www.w3.org/2001/04/xmlenc#sha256"/>
      <DigestValue>IY3Ud0wyClZXr74xXLu1CTnwpflGPbN4wrm4mcZYduw=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HTGUfHNTZQWXgR2hjieAaRtUv5oStZddM6EeutZIlz0=</DigestValue>
    </Reference>
  </SignedInfo>
  <SignatureValue>tCy/pHO/ALu7dFLsZKgv3Mntb6nAUpmQnN1ILvjaoqaQF7/Q3oRVPsSKWlDyBMVjTSX5yhU9xZMD
dDigxi4+Bdkq1Qc4IarK2+bq2v97GyU49fFXZ8DXDoiDuZSsyyI4erc2uFEe7WkVJWo2R0DnrWyG
CcBxZZovXV7YPExRvO7GfORuGUsv4hRLjOqtmTNxa8Gf9x7uIvNrW8rW++oD9GSJJ5MFb+TVx3Rc
MmZotUiCSx34o2FAqhseyZPi12CgIjhugrG3B4MamKeWiNo2Jqw6F6t/yqMZlw0Ast2B0YD7gItD
d9Fa0xgo9xW3BIMAoJZoYu7adhmaTgKICz6UEA==</SignatureValue>
  <KeyInfo>
    <X509Data>
      <X509Certificate>MIIGGzCCBQOgAwIBAgITFAABZKaa5Zk1JtzYXAAAAAFkpjANBgkqhkiG9w0BAQsFADCBmTEZMBcGA1UEBRMQQ1BKLTQtMDAwLTAwNDAxNzELMAkGA1UEBhMCQ1IxJDAiBgNVBAoTG0JBTkNPIENFTlRSQUwgREUgQ09TVEEgUklDQTEiMCAGA1UECxMZRElWSVNJT04gU0lTVEVNQVMgREUgUEFHTzElMCMGA1UEAxMcQ0EgU0lOUEUgLSBQRVJTT05BIEZJU0lDQSB2MjAeFw0xNzA0MDYxNzU2MzFaFw0yMTA0MDUxNzU2MzFaMIG9MRkwFwYDVQQFExBDUEYtMDEtMDYyMS0wMDI4MRgwFgYDVQQEEw9HUkFOQURPUyBWQVJHQVMxFTATBgNVBCoTDFJBRkFFTCBBTkdFTDELMAkGA1UEBhMCQ1IxFzAVBgNVBAoTDlBFUlNPTkEgRklTSUNBMRIwEAYDVQQLEwlDSVVEQURBTk8xNTAzBgNVBAMTLFJBRkFFTCBBTkdFTCBHUkFOQURPUyBWQVJHQVMgKEFVVEVOVElDQUNJT04pMIIBIjANBgkqhkiG9w0BAQEFAAOCAQ8AMIIBCgKCAQEA5kk2vG83J/VkFYL2WdqtMw3sU0SEvET7cgiA+Dp6qz3JDzMCu9MZBV5FDEe8ekjlW3TDHPnb1aDbBG7kXiYK/aRRug3DxXLB/x1At7cwT5kjIuBRCBpHkJ3CbKzvt0zPHkO+AHJBmgnQF0dlU3mN07S0F9PAg7DdgkcOG/ZuAP5XWWuFVNkGRW3QeVUto5AlEmongIcIJqxSCir0zvmHM1vIjmUmtnyY+KvFJVBBD6sdd5+tmqqa3OEp0FV0+dYPSlnOqRULG42F7E7h6oS/H5creUH9tdFEIDVKOED08UoV2Mfbo/iGosgcctfu+d63xJxAs8gnhDrKpA78ycA2qwIDAQABo4ICNDCCAjAwHQYDVR0OBBYEFKmlI/qoAxHGAkzgvXTO2M2d/snjMB8GA1UdIwQYMBaAFLR0i6ue23bwf6Uo45StMcxy8LMpMF4GA1UdHwRXMFUwU6BRoE+GTWh0dHA6Ly9mZGkuc2lucGUuZmkuY3IvcmVwb3NpdG9yaW8vQ0ElMjBTSU5QRSUyMC0lMjBQRVJTT05BJTIwRklTSUNBJTIwdjIuY3JsMIGVBggrBgEFBQcBAQSBiDCBhTBZBggrBgEFBQcwAoZNaHR0cDovL2ZkaS5zaW5wZS5maS5jci9yZXBvc2l0b3Jpby9DQSUyMFNJTlBFJTIwLSUyMFBFUlNPTkElMjBGSVNJQ0ElMjB2Mi5jcnQwKAYIKwYBBQUHMAGGHGh0dHA6Ly9vY3NwLnNpbnBlLmZpLmNyL29jc3AwDgYDVR0PAQH/BAQDAgWgMD0GCSsGAQQBgjcVBwQwMC4GJisGAQQBgjcVCIXE6luC0eM1lZEbgvmXGIaly2uBf4TRvk+F6s8cAgFkAgEGMB8GA1UdJQQYMBYGCCsGAQUFBwMCBgorBgEEAYI3FAICMCkGCSsGAQQBgjcVCgQcMBowCgYIKwYBBQUHAwIwDAYKKwYBBAGCNxQCAjBEBgkqhkiG9w0BCQ8ENzA1MA4GCCqGSIb3DQMCAgIAgDAOBggqhkiG9w0DBAICAIAwBwYFKw4DAgcwCgYIKoZIhvcNAwcwFQYDVR0gBA4wDDAKBghggTwBAQEBAzANBgkqhkiG9w0BAQsFAAOCAQEAfDPbF9pLyNs9ku9cClb14aGacUD9rsTqO7hLEV2yYKEQGwx9+MffMNfcPmexW5ATQs5XlQQAHVrHEe6sii/SuQLnUywEfn+jmzW/AvjnpGaXNdBFRc0pEN/TbLcVLbQ1XyMz4Y+TfV496Qd+34XQ8apAGmnAgKcHN1BK/njd0Gm+1QAkem+XNrjFMl4/PZkDYelMOBLUM2RCyUOzNTC9ZQBjd3dxYpiWbQAIJXeGxjTH3UDlB4yGllytmQEoPoxgYQR0toGcfGEmL6zblgWU3iB+8O2CM/zgfjwEhl7uJZ1l8Z9ozPS5ArI+iANJ/cYIZGHrr2VnlBepwyiG1vTsn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dDdOAK1OBznl2QWjYfNKS/S2T8/Vpoib0+zf0V6nNoM=</DigestValue>
      </Reference>
      <Reference URI="/xl/calcChain.xml?ContentType=application/vnd.openxmlformats-officedocument.spreadsheetml.calcChain+xml">
        <DigestMethod Algorithm="http://www.w3.org/2001/04/xmlenc#sha256"/>
        <DigestValue>vidHdF/Wv1c3UJgoTsboHfKJTcSm3eWvwZ+IAOisTH4=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+hPbASFEQ5HKw49dxaqav5k6SqsTkqu6lsRseCGJk+Q=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zeAYUsugB43h6fBQD9cTlYwnoAkQqei7Qyfzj83C0Zk=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mxHoJ7o+FAo/5s3/ShUZyhtegQXnsO3S6Ye6L5kUMho=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Y62Dz1oqMqFkW7uVZH2QbIBT0QLQaHNxq6AIAklXAuE=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sharedStrings.xml?ContentType=application/vnd.openxmlformats-officedocument.spreadsheetml.sharedStrings+xml">
        <DigestMethod Algorithm="http://www.w3.org/2001/04/xmlenc#sha256"/>
        <DigestValue>5+E+nOJjGElrnIkGocpyBBLmdJAzIG314Rbhl1VJjMk=</DigestValue>
      </Reference>
      <Reference URI="/xl/styles.xml?ContentType=application/vnd.openxmlformats-officedocument.spreadsheetml.styles+xml">
        <DigestMethod Algorithm="http://www.w3.org/2001/04/xmlenc#sha256"/>
        <DigestValue>1bZqOhWlFY/kwd8FFYnkwF+5jPjfmZ8zaOw9ZriGiLM=</DigestValue>
      </Reference>
      <Reference URI="/xl/theme/theme1.xml?ContentType=application/vnd.openxmlformats-officedocument.theme+xml">
        <DigestMethod Algorithm="http://www.w3.org/2001/04/xmlenc#sha256"/>
        <DigestValue>JNGnPKHKsPy6kmCp11/sNt3bmMqQkZWAeEqk2KQCTYU=</DigestValue>
      </Reference>
      <Reference URI="/xl/workbook.xml?ContentType=application/vnd.openxmlformats-officedocument.spreadsheetml.sheet.main+xml">
        <DigestMethod Algorithm="http://www.w3.org/2001/04/xmlenc#sha256"/>
        <DigestValue>x5b+7lOc9Fs/QFKBZRR0bxzQIp38UiBKLtZBHEXn2II=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sheet1.xml?ContentType=application/vnd.openxmlformats-officedocument.spreadsheetml.worksheet+xml">
        <DigestMethod Algorithm="http://www.w3.org/2001/04/xmlenc#sha256"/>
        <DigestValue>Iet98lED9y/L8TQrfYXVMxJ9tWV+cE1YeowRbbV7Uoc=</DigestValue>
      </Reference>
      <Reference URI="/xl/worksheets/sheet2.xml?ContentType=application/vnd.openxmlformats-officedocument.spreadsheetml.worksheet+xml">
        <DigestMethod Algorithm="http://www.w3.org/2001/04/xmlenc#sha256"/>
        <DigestValue>L2b6EFit6TM2AfvD6hJS9+cxdf7kkVdp7auKW80gSUw=</DigestValue>
      </Reference>
      <Reference URI="/xl/worksheets/sheet3.xml?ContentType=application/vnd.openxmlformats-officedocument.spreadsheetml.worksheet+xml">
        <DigestMethod Algorithm="http://www.w3.org/2001/04/xmlenc#sha256"/>
        <DigestValue>H5hnsiGF+1yJTJoY6wm8onzfY4rl153jFA0SfUjKCCc=</DigestValue>
      </Reference>
      <Reference URI="/xl/worksheets/sheet4.xml?ContentType=application/vnd.openxmlformats-officedocument.spreadsheetml.worksheet+xml">
        <DigestMethod Algorithm="http://www.w3.org/2001/04/xmlenc#sha256"/>
        <DigestValue>+gpB/8+oYYuClGeo+MUbEtaXQhyE23cLHKhIbQWPnIQ=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2020-04-21T16:00:49Z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CONTADOR</SignatureComments>
          <WindowsVersion>10.0</WindowsVersion>
          <OfficeVersion>16.0.12624/20</OfficeVersion>
          <ApplicationVersion>16.0.12624</ApplicationVersion>
          <Monitors>2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2020-04-21T16:00:49Z</xd:SigningTime>
          <xd:SigningCertificate>
            <xd:Cert>
              <xd:CertDigest>
                <DigestMethod Algorithm="http://www.w3.org/2001/04/xmlenc#sha256"/>
                <DigestValue>i1T3zGqSmy0/ikdB4nBL8np0U0mncskBanJGgkzHlL4=</DigestValue>
              </xd:CertDigest>
              <xd:IssuerSerial>
                <X509IssuerName>CN=CA SINPE - PERSONA FISICA v2, OU=DIVISION SISTEMAS DE PAGO, O=BANCO CENTRAL DE COSTA RICA, C=CR, SERIALNUMBER=CPJ-4-000-004017</X509IssuerName>
                <X509SerialNumber>446015378040841922521187724228692012655797414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Creó y aprobó este documento</xd:Description>
            </xd:CommitmentTypeId>
            <xd:AllSignedDataObjects/>
            <xd:CommitmentTypeQualifiers>
              <xd:CommitmentTypeQualifier>CONTADOR</xd:CommitmentTypeQualifier>
            </xd:CommitmentTypeQualifiers>
          </xd:CommitmentTypeIndication>
        </xd:SignedDataObjectProperties>
      </xd:SignedProperties>
      <xd:UnsignedProperties>
        <xd:UnsignedSignatureProperties>
          <xd:CertificateValues>
            <xd:EncapsulatedX509Certificate>MIINADCCCuigAwIBAgITSwAAAAMTyepkVGDdawAAAAAAAzANBgkqhkiG9w0BAQ0FADB9MRkwFwYDVQQFExBDUEotMi0xMDAtMDk4MzExMQswCQYDVQQGEwJDUjEPMA0GA1UEChMGTUlDSVRUMQ0wCwYDVQQLEwREQ0ZEMTMwMQYDVQQDEypDQSBQT0xJVElDQSBQRVJTT05BIEZJU0lDQSAtIENPU1RBIFJJQ0EgdjIwHhcNMTYwMTIxMTgxNjA4WhcNMjQwMTIxMTgyNjA4WjCBmTEZMBcGA1UEBRMQQ1BKLTQtMDAwLTAwNDAxNzELMAkGA1UEBhMCQ1IxJDAiBgNVBAoTG0JBTkNPIENFTlRSQUwgREUgQ09TVEEgUklDQTEiMCAGA1UECxMZRElWSVNJT04gU0lTVEVNQVMgREUgUEFHTzElMCMGA1UEAxMcQ0EgU0lOUEUgLSBQRVJTT05BIEZJU0lDQSB2MjCCASIwDQYJKoZIhvcNAQEBBQADggEPADCCAQoCggEBAOa9ooS00UHFT099PwJl/OLq8TVJD9STp1Kcqhjl234reztc/NNzMgvwcRJiLKWY5RaKWwxbEDOsgIcIp32gmNH057NqgAQcRAVfWLIVjqqTtQCkj3ZgTFUZeYwXe2qKgV/jRAfwy9ZQAO/la9ccWh7Upwf3y6Z9MAqA+er/o6FUfIBDnzSxBJvLlN5VuVXmp0bm5KT/wCYm/SIktDCIGAzIDo1ndowbhfTs6D/cMRzlMQgFQz6cwutaOGg13ojo0OLeqbNR/c8ERom5xcaMiGkJ4EPv30v4fb6lCtX+M3Soz+uha+tr9s0gWXPSrpyXWAWWrLl4yugXT5RxvLx7kWsCAwEAAaOCCFowgghWMBAGCSsGAQQBgjcVAQQDAgEAMB0GA1UdDgQWBBS0dIurntt28H+lKOOUrTHMcvCzKTCCBdYGA1UdIASCBc0wggXJMIIBFAYHYIE8AQEBATCCAQcwgaYGCCsGAQUFBwICMIGZHoGWAEkAbQBwAGwAZQBtAGUAbgB0AGEAIABsAGEAIABQAG8AbABpAHQAaQBjAGEAIABkAGUAIABsAGEAIABSAGEAaQB6ACAAQwBvAHMAdABhAHIAcgBpAGMAZQBuAHMAZQAgAGQAZQAgAEMAZQByAHQAaQBmAGkAYwBhAGMAaQBvAG4AIABEAGkAZwBpAHQAYQBsACAAdgAyMCoGCCsGAQUFBwIBFh5odHRwOi8vd3d3LmZpcm1hZGlnaXRhbC5nby5jcgAwMAYIKwYBBQUHAgEWJGh0dHA6Ly93d3cubWljaXQuZ28uY3IvZmlybWFkaWdpdGFsADCCAVUGCGCBPAEBAQEBMIIBRzCB5gYIKwYBBQUHAgIwgdkegdYASQBtAHAAbABlAG0AZQBuAHQAYQAgAGwAYQAgAFAAbwBsAGkAdABpAGMAYQAgAGQAZQAgAEMAQQAgAEUAbQBpAHMAbwByAGEAIABwAGEAcgBhACAAUABlAHIAcwBvAG4AYQBzACAARgBpAHMAaQBjAGEAcwAgAHAAZQByAHQAZQBuAGUAYwBpAGUAbgB0AGUAIABhACAAbABhACAAUABLAEkAIABOAGEAYwBpAG8AbgBhAGwAIABkAGUAIABDAG8AcwB0AGEAIABSAGkAYwBhACAAdgAyMCoGCCsGAQUFBwIBFh5odHRwOi8vd3d3LmZpcm1hZGlnaXRhbC5nby5jcgAwMAYIKwYBBQUHAgEWJGh0dHA6Ly93d3cubWljaXQuZ28uY3IvZmlybWFkaWdpdGFsADCCAagGCGCBPAEBAQECMIIBmjCCATgGCCsGAQUFBwICMIIBKh6CASYASQBtAHAAbABlAG0AZQBuAHQAYQAgAGwAYQAgAFAAbwBsAGkAdABpAGMAYQAgAHAAYQByAGEAIABjAGUAcgB0AGkAZgBpAGMAYQBkAG8AIABkAGUAIABmAGkAcgBtAGEAIABkAGkAZwBpAHQAYQBsACAAZABlACAAcABlAHIAcwBvAG4AYQBzACAAZgBpAHMAaQBjAGEAcwAgACgAYwBpAHUAZABhAGQAYQBuAG8ALwByAGUAcwBpAGQAZQBuAHQAZQApACAAcABlAHIAdABlAG4AZQBjAGkAZQBuAHQAZQAgAGEAIABsAGEAIABQAEsASQAgAE4AYQBjAGkAbwBuAGEAbAAgAGQAZQAgAEMAbwBzAHQAYQAgAFIAaQBjAGEAIAB2ADIwKgYIKwYBBQUHAgEWHmh0dHA6Ly93d3cuZmlybWFkaWdpdGFsLmdvLmNyADAwBggrBgEFBQcCARYkaHR0cDovL3d3dy5taWNpdC5nby5jci9maXJtYWRpZ2l0YWwAMIIBqAYIYIE8AQEBAQMwggGaMIIBOAYIKwYBBQUHAgIwggEqHoIBJgBJAG0AcABsAGUAbQBlAG4AdABhACAAbABhACAAUABvAGwAaQB0AGkAYwBhACAAcABhAHIAYQAgAGMAZQByAHQAaQBmAGkAYwBhAGQAbwAgAGQAZQAgAGEAdQB0AGUAbgB0AGkAYwBhAGMAaQBvAG4AIABkAGUAIABwAGUAcgBzAG8AbgBhAHMAIABmAGkAcwBpAGMAYQBzACAAKABjAGkAdQBkAGEAZABhAG4AbwAvAHIAZQBzAGkAZABlAG4AdABlACkAIABwAGUAcgB0AGUAbgBlAGMAaQBlAG4AdABlACAAYQAgAGwAYQAgAFAASwBJACAATgBhAGMAaQBvAG4AYQBsACAAZABlACAAQwBvAHMAdABhACAAUgBpAGMAYQAgAHYAMjAqBggrBgEFBQcCARYeaHR0cDovL3d3dy5maXJtYWRpZ2l0YWwuZ28uY3IAMDAGCCsGAQUFBwIBFiRodHRwOi8vd3d3Lm1pY2l0LmdvLmNyL2Zpcm1hZGlnaXRhbAAwGQYJKwYBBAGCNxQCBAweCgBTAHUAYgBDAEEwCwYDVR0PBAQDAgGGMBIGA1UdEwEB/wQIMAYBAf8CAQAwHwYDVR0jBBgwFoAUaJ1pNsuEbnvqk2EZ/1gwHdX/XMswgeoGA1UdHwSB4jCB3zCB3KCB2aCB1oZmaHR0cDovL3d3dy5maXJtYWRpZ2l0YWwuZ28uY3IvcmVwb3NpdG9yaW8vQ0ElMjBQT0xJVElDQSUyMFBFUlNPTkElMjBGSVNJQ0ElMjAtJTIwQ09TVEElMjBSSUNBJTIwdjIuY3JshmxodHRwOi8vd3d3Lm1pY2l0LmdvLmNyL2Zpcm1hZGlnaXRhbC9yZXBvc2l0b3Jpby9DQSUyMFBPTElUSUNBJTIwUEVSU09OQSUyMEZJU0lDQSUyMC0lMjBDT1NUQSUyMFJJQ0ElMjB2Mi5jcmwwgf4GCCsGAQUFBwEBBIHxMIHuMHIGCCsGAQUFBzAChmZodHRwOi8vd3d3LmZpcm1hZGlnaXRhbC5nby5jci9yZXBvc2l0b3Jpby9DQSUyMFBPTElUSUNBJTIwUEVSU09OQSUyMEZJU0lDQSUyMC0lMjBDT1NUQSUyMFJJQ0ElMjB2Mi5jcnQweAYIKwYBBQUHMAKGbGh0dHA6Ly93d3cubWljaXQuZ28uY3IvZmlybWFkaWdpdGFsL3JlcG9zaXRvcmlvL0NBJTIwUE9MSVRJQ0ElMjBQRVJTT05BJTIwRklTSUNBJTIwLSUyMENPU1RBJTIwUklDQSUyMHYyLmNydDANBgkqhkiG9w0BAQ0FAAOCAgEAXMDsvznzaps0YruV9IpoXIN3enrxNHnzu9eEW9ucl3jP3yOK4SfqwTYvJ8PKKaG+p5WxhVFVh5Qn2nm0CPR8zrxMEskqg7GdScqIpoMe9ZojSEk4Xw19cHj3KN+eetp96lBpjTlva4ipz2ES09tVUA/ctU6kRbMR22B9qjeSE8agrYKaUBc4n44h1W6K7itGkIMVB/wQ1nF8sxkoVOitqLXjVy7ZKTk+4+S0rWK7SYt2fkaQZA8tSSt6fatPx68+gDKSv3JXNWG+Nr8IXZdyrpICwI/318JPPjR0QJnD7kivjZK2QFZCbuJu4rZoyblvXJLmei4QXpSIgRMgZ0MJamP5dW2Xw3qq2YQS4ma8ZTCqecat5wFGsH81RR10JnpRp4A4NpftguvbnZhG9m8kdmOKaq4R7NRp/wM/XZi0jxsvzdtUomquCQc+AJ26AZPWVy4nj+kglEJE759oo/Qjpgu9PZrkEARInpjHzYBSeq6SCHud58pzZIwStlOMicLozcLAyOvgTKAjg9cQBg1HVi1wT2aVL76tOAI0ZlCGiSnyGq3RUEKSC3TcFfTzpPJiHKw+6nPmTAAnCN8+co+s0Prh/+Ju24hA8ShhKYy3ORQ+3u2l8EoyPUcl+EDOC2kufLbuF7AKrBDF0hXmLfon9nZBnfr/EpL/J1qRaM7am1s=</xd:EncapsulatedX509Certificate>
            <xd:EncapsulatedX509Certificate>MIIMrDCCCpSgAwIBAgITTgAAAAJzjeZ3/o5oQAAAAAAAAjANBgkqhkiG9w0BAQ0FADBzMRkwFwYDVQQFExBDUEotMi0xMDAtMDk4MzExMQ0wCwYDVQQLEwREQ0ZEMQ8wDQYDVQQKEwZNSUNJVFQxCzAJBgNVBAYTAkNSMSkwJwYDVQQDEyBDQSBSQUlaIE5BQ0lPTkFMIC0gQ09TVEEgUklDQSB2MjAeFw0xNTAyMjUxODA4MzhaFw0zMTAyMjUxODE4MzhaMH0xGTAXBgNVBAUTEENQSi0yLTEwMC0wOTgzMTExCzAJBgNVBAYTAkNSMQ8wDQYDVQQKEwZNSUNJVFQxDTALBgNVBAsTBERDRkQxMzAxBgNVBAMTKkNBIFBPTElUSUNBIFBFUlNPTkEgRklTSUNBIC0gQ09TVEEgUklDQSB2MjCCAiIwDQYJKoZIhvcNAQEBBQADggIPADCCAgoCggIBANkkXhbXpjPWMmmjmKLZBpk+EsM/nBp0JgPBtQFmnmA0d4fPlKXy8/sD0buS1QRDZZAerSvprfyaiKPAEpZpOWCl2fu46MQyyTa1DjH/ellvjADlOueC3p3O9qG5JIUrhuLTcx5G+eYyoJIURNob9O4Ur52+eTOYYqvJIYomKLc+/2pbJ0SApv+2m3p3oAp2SjTeWTMKVH6sPgqMD2izWJ3xChCefu2yec7NYaGjS1aMefYDIN2uklX7IhBTf9ErGGIPQ6Jmgoe5GvYfLB7O1BgaTcC3ZIwvGfoAowfiRYOzLfnuxuuTkUWFfafcYJTUYEkZimHeyEWh41M+kOkZE/q5jwQkfgTLGV+UQpVGMKSkzsW5EdgcI51ynZBkunnJsglTys66EEfAnoLr3uhiS67AE2Qqvvp7NOUUG1YCm7WOyEvVt1QbZUlkLZRxhlF5SKjmzhqruisBfmUz6tX6WO3EJyNT5N62YwQxSULOatx90ztuxzCHHhCcoh3xOWhWYtTwx4F2QDiRqfXfyTw9Te4CGlzmOYSQIdnOeTUTkDZ3WOxs2bAGgmGQQL+WtzIW3qj2xtspV4F7owwjlG+jhNHJzbjVxoYJoUJmyR8NCBYkdl/iNxewSUcOseZz+VVvlYJrcI1pRuJ1cnhyvWF/ymc8N1ZGtUMauSelr1tBGakNAgMBAAGjggctMIIHKTAQBgkrBgEEAYI3FQEEAwIBADAdBgNVHQ4EFgQUaJ1pNsuEbnvqk2EZ/1gwHdX/XMswggTcBgNVHSAEggTTMIIEzzCCARQGB2CBPAEBAQEwggEHMIGmBggrBgEFBQcCAjCBmR6BlgBJAG0AcABsAGUAbQBlAG4AdABhACAAbABhACAAUABvAGwAaQB0AGkAYwBhACAAZABlACAAbABhACAAUgBhAGkAegAgAEMAbwBzAHQAYQByAHIAaQBjAGUAbgBzAGUAIABkAGUAIABDAGUAcgB0AGkAZgBpAGMAYQBjAGkAbwBuACAARABpAGcAaQB0AGEAbAAgAHYAMjAqBggrBgEFBQcCARYeaHR0cDovL3d3dy5maXJtYWRpZ2l0YWwuZ28uY3IAMDAGCCsGAQUFBwIBFiRodHRwOi8vd3d3Lm1pY2l0LmdvLmNyL2Zpcm1hZGlnaXRhbAAwggFVBghggTwBAQEBATCCAUcwgeYGCCsGAQUFBwICMIHZHoHWAEkAbQBwAGwAZQBtAGUAbgB0AGEAIABsAGEAIABwAG8AbABpAHQAaQBjAGEAIABkAGUAIABDAEEAIABFAG0AaQBzAG8AcgBhACAAcABhAHIAYQAgAFAAZQByAHMAbwBuAGEAcwAgAEYAaQBzAGkAYwBhAHMAIABwAGUAcgB0AGUAbgBlAGMAaQBlAG4AdABlACAAYQAgAGwAYQAgAFAASwBJACAATgBhAGMAaQBvAG4AYQBsACAAZABlACAAQwBvAHMAdABhACAAUgBpAGMAYQAgAHYAMjAqBggrBgEFBQcCARYeaHR0cDovL3d3dy5maXJtYWRpZ2l0YWwuZ28uY3IAMDAGCCsGAQUFBwIBFiRodHRwOi8vd3d3Lm1pY2l0LmdvLmNyL2Zpcm1hZGlnaXRhbAAwggErBghggTwBAQEBAjCCAR0wgbwGCCsGAQUFBwICMIGvHoGsAEkAbQBwAGwAZQBtAGUAbgB0AGEAIABsAGEAIABwAG8AbABpAHQAaQBjAGEAIABwAGEAcgBhACAAZgBpAHIAbQBhACAAZABpAGcAaQB0AGEAbAAgAGQAZQAgAHAAZQByAHMAbwBuAGEAcwAgAGYAaQBzAGkAYwBhAHMAIAAoAGMAaQB1AGQAYQBkAGEAbgBvAC8AcgBlAHMAaQBkAGUAbgB0AGUAKQAgAHYAMjAqBggrBgEFBQcCARYeaHR0cDovL3d3dy5maXJtYWRpZ2l0YWwuZ28uY3IAMDAGCCsGAQUFBwIBFiRodHRwOi8vd3d3Lm1pY2l0LmdvLmNyL2Zpcm1hZGlnaXRhbAAwggErBghggTwBAQEBAzCCAR0wgbwGCCsGAQUFBwICMIGvHoGsAEkAbQBwAGwAZQBtAGUAbgB0AGEAIABsAGEAIABwAG8AbABpAHQAaQBjAGEAIABwAGEAcgBhACAAYQB1AHQAZQBuAHQAaQBjAGEAYwBpAG8AbgAgAGQAZQAgAHAAZQByAHMAbwBuAGEAcwAgAGYAaQBzAGkAYwBhAHMAIAAoAGMAaQB1AGQAYQBkAGEAbgBvAC8AcgBlAHMAaQBkAGUAbgB0AGUAKQAgAHYAMjAqBggrBgEFBQcCARYeaHR0cDovL3d3dy5maXJtYWRpZ2l0YWwuZ28uY3IAMDAGCCsGAQUFBwIBFiRodHRwOi8vd3d3Lm1pY2l0LmdvLmNyL2Zpcm1hZGlnaXRhbAAwGQYJKwYBBAGCNxQCBAweCgBTAHUAYgBDAEEwCwYDVR0PBAQDAgGGMA8GA1UdEwEB/wQFMAMBAf8wHwYDVR0jBBgwFoAU4PL+fcRETlDkNf0IiY9OhBlEM0AwgdIGA1UdHwSByjCBxzCBxKCBwaCBvoZaaHR0cDovL3d3dy5maXJtYWRpZ2l0YWwuZ28uY3IvcmVwb3NpdG9yaW8vQ0ElMjBSQUlaJTIwTkFDSU9OQUwlMjAtJTIwQ09TVEElMjBSSUNBJTIwdjIuY3JshmBodHRwOi8vd3d3Lm1pY2l0LmdvLmNyL2Zpcm1hZGlnaXRhbC9yZXBvc2l0b3Jpby9DQSUyMFJBSVolMjBOQUNJT05BTCUyMC0lMjBDT1NUQSUyMFJJQ0ElMjB2Mi5jcmwwgeYGCCsGAQUFBwEBBIHZMIHWMGYGCCsGAQUFBzAChlpodHRwOi8vd3d3LmZpcm1hZGlnaXRhbC5nby5jci9yZXBvc2l0b3Jpby9DQSUyMFJBSVolMjBOQUNJT05BTCUyMC0lMjBDT1NUQSUyMFJJQ0ElMjB2Mi5jcnQwbAYIKwYBBQUHMAKGYGh0dHA6Ly93d3cubWljaXQuZ28uY3IvZmlybWFkaWdpdGFsL3JlcG9zaXRvcmlvL0NBJTIwUkFJWiUyME5BQ0lPTkFMJTIwLSUyMENPU1RBJTIwUklDQSUyMHYyLmNydDANBgkqhkiG9w0BAQ0FAAOCAgEAv5rU86FMttoAqCsAJGUQl7DboiQosF/FAvhX0YhsfYWRyUL5BOmuWjIMNuljuU5Lc6BR5eWePSUkOe3acDzslBkUjKzyNRZNQA7IXkuVs1arFT5djjhGiCdzwH7+rFekbNxicdhWJSJ7Fge5dMTkErgDJDERAWfePgzg55hacoTCgX0RkBQDZ08UJMVNgNuogfGGfXYgliwoFj4SnwktHjJHmAptQyLi+tCrt4VWr8+G34FFL51bAvio+RABqD7nu26cnnyNvZ5Ce4oMIcPxUkMX/LINqOFUjY75CcBhovqUJYEobbR9cvMcu3EC2su5asHDWjZxiUQrvSRHvH+7jNYuSk84THfiNcZq99o9ra/pG3ufO07ox1IHDDlX6LX6lTt6DbKw+5Z5L9I4GphhcxWxIdeNmg7xq60Cfy02sqLHeelOoweJLr97rliieeZkXXkGRN62z+1/ZcdS4gj1v+JKHiYLquTkxZFVCo/GmjC5IfUV5SrwtF7vfsJF9HkdaEcsQ9iuKOS28OR4vR0baEsCvlMotJn3jMFbFYO/v/e9P/79T3e+cVi/Va//avW1jxgCQGvTkca6RfqTr3WkMrnwZhHBvTvu0utoIRruw4vpbboFbrm6kkRbMYlA7YopUEBsMW+iqjp6jzifnlluqriqPuBAfmTv8ASr8JE8Ytw=</xd:EncapsulatedX509Certificate>
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</xd:CertificateValues>
          <xd:SignatureTimeStamp>
            <CanonicalizationMethod Algorithm="http://www.w3.org/TR/2001/REC-xml-c14n-20010315"/>
            <xd:EncapsulatedTimeStamp>MIIK0gYJKoZIhvcNAQcCoIIKwzCCCr8CAQMxDzANBglghkgBZQMEAgEFADBzBgsqhkiG9w0BCRABBKBkBGIwYAIBAQYIYIE8AQEBAQUwMTANBglghkgBZQMEAgEFAAQg8bTEySIh4AKI05EFwdmeybQOafQMhDwrNrV8SH/F2NACBAm1nGYYDzIwMjAwNDIxMTYwMTA0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MTE2MDEwNFowLwYJKoZIhvcNAQkEMSIEIOn+hx0eOUMihkHcNxqTOwTVr5zW9SBE6kYAiuNOMNwKMDcGCyqGSIb3DQEJEAIvMSgwJjAkMCIEIDcrk3iY5iZu+N7/iFpVKDYeTZ9u7elabVQcL5d9tumpMA0GCSqGSIb3DQEBAQUABIIBAAjHIRuZoMXDoCh3dkhKpPI8x8fcApyJ9MAzynu8PIEZC1FsD+0lHflkLcuSO42YGnAUB1WxhwVn+UKQAljSpb/vs6uBV+U1DqsOMmOHGmtKR8LhLraGvMkSwRixKFGqw6mYhmOt/oTPoxpgtHPXV8Jr16Sdp0su7JXy2lVGRElAf2zIZ+oZszDii4h5l5LC7LJP/2ktYTTZryhH9yPgmbHAPkugRoj5IqY+Or2ySodJcMsZ7INk5zyST2Dv88W4zY+LFrrDaV+6SGI0QTlZPmOgr+iTdP23UPn3KLpOHzZnoXW4d312ZXtxqF+Cm0cEzZzlXBwrBlcH+u8TK+fND2Y=</xd:EncapsulatedTimeStamp>
          </xd:SignatureTimeStamp>
          <TimeStampValidationData xmlns="http://uri.etsi.org/01903/v1.4.1#">
            <xd:CertificateValues>
              <xd:EncapsulatedX509Certificate>MIILkzCCCXugAwIBAgITTgAAAASYOR/4A7hb3AAAAAAABDANBgkqhkiG9w0BAQ0FADBzMRkwFwYDVQQFExBDUEotMi0xMDAtMDk4MzExMQ0wCwYDVQQLEwREQ0ZEMQ8wDQYDVQQKEwZNSUNJVFQxCzAJBgNVBAYTAkNSMSkwJwYDVQQDEyBDQSBSQUlaIE5BQ0lPTkFMIC0gQ09TVEEgUklDQSB2MjAeFw0xNTAyMjUyMTQ3NDNaFw0zMTAyMjUyMTU3NDNaMIGAMRkwFwYDVQQFExBDUEotMi0xMDAtMDk4MzExMQswCQYDVQQGEwJDUjEPMA0GA1UEChMGTUlDSVRUMQ0wCwYDVQQLEwREQ0ZEMTYwNAYDVQQDEy1DQSBQT0xJVElDQSBTRUxMQURPIERFIFRJRU1QTyAtIENPU1RBIFJJQ0EgdjIwggIiMA0GCSqGSIb3DQEBAQUAA4ICDwAwggIKAoICAQC2m5S5sYbQiWTklYT8+i9PCNAXS/Mw/TByDhY7zNP7WyJtPSUnSbQRLdQ3hMPuJ6iVgoZWNKx1TJ7MzNVPOv713eEcqqDm69XWSSaQJEz3HbTAVC23V3PJcEuuQfJuKZ+7YP2VMMhBj73UoJdQqMx3nJpECJDjzCrCZHEPtusDRa1+CEmm61ghSDKwUvjow98rkuBvu837MWb3iDj9y8KbbKvme4CPRiAnmZv9N8H5q1zrO6EmWX46+z4ofkUji7flDLzVxCG9b3irrGf7ig+IzfXBBqyr/OLNg32xKZNdezbSKDRsjHxQMpeS6vHu+spOPK65ujLhjTLNHF5v31x+fFPiz++Iz1DoUfTpEz/GlB3Z6HceP2eKgghwOrEgzZ9sT+l0aGxolASLeiiyW73TWyuL1ubRPaJV41ZfFzgZcb7b/LDei31claIEm+OMPEF1s5dfjsAByXqQCl0UUuTYqaBT8N8OC7qh/KZYQx4jbdgl2vvgR/bnaD1VO6AEbySBHW7sG1XgDkjKsPZr2EtnacZ6pdAlAI69pYPabwOo5wvJhKhFXh3ymhV5JNThCpbqGX+7x1eL8eTfelvsbmmnZtS5+Rtol9bsSLG/BAwhNHJmFHvnbper5cHJ4TPmz+k0aveKM2i+yGeRcp/0N5ZOKoWCia4apU7RcBZnTFVFfQIDAQABo4IGEDCCBgwwEAYJKwYBBAGCNxUBBAMCAQAwHQYDVR0OBBYEFLC74AguSxNo8NCARANnpD//JWP2MIIDvwYDVR0gBIIDtjCCA7IwggEUBgdggTwBAQEBMIIBBzCBpgYIKwYBBQUHAgIwgZkegZYASQBtAHAAbABlAG0AZQBuAHQAYQAgAGwAYQAgAFAAbwBsAGkAdABpAGMAYQAgAGQAZQAgAGwAYQAgAFIAYQBpAHoAIABDAG8AcwB0AGEAcgByAGkAYwBlAG4AcwBlACAAZABlACAAQwBlAHIAdABpAGYAaQBjAGEAYwBpAG8AbgAgAEQAaQBnAGkAdABhAGwAIAB2ADIwKgYIKwYBBQUHAgEWHmh0dHA6Ly93d3cuZmlybWFkaWdpdGFsLmdvLmNyADAwBggrBgEFBQcCARYkaHR0cDovL3d3dy5taWNpdC5nby5jci9maXJtYWRpZ2l0YWwAMIIBWwYIYIE8AQEBAQEwggFNMIHsBggrBgEFBQcCAjCB3x6B3ABJAG0AcABsAGUAbQBlAG4AdABhACAAbABhACAAUABvAGwAaQB0AGkAYwBhACAAYwBvAG0AbwAgAEMAQQAgAEUAbQBpAHMAbwByAGEAIABwAGEAcgBhACAAUwBlAGwAbABhAGQAbwAgAGQAZQAgAFQAaQBlAG0AcABvACAAcABlAHIAdABlAG4AZQBjAGkAZQBuAHQAZQAgAGEAIABsAGEAIABQAEsASQAgAE4AYQBjAGkAbwBuAGEAbAAgAGQAZQAgAEMAbwBzAHQAYQAgAFIAaQBjAGEAIAB2ADIwKgYIKwYBBQUHAgEWHmh0dHA6Ly93d3cuZmlybWFkaWdpdGFsLmdvLmNyADAwBggrBgEFBQcCARYkaHR0cDovL3d3dy5taWNpdC5nby5jci9maXJtYWRpZ2l0YWwAMIIBNwYIYIE8AQEBAQUwggEpMIHIBggrBgEFBQcCAjCBux6BuABJAG0AcABsAGUAbQBlAG4AdABhACAAbABhACAAUABvAGwAaQB0AGkAYwBhACAAZABlACAAUwBlAGwAbABhAGQAbwAgAGQAZQAgAFQAaQBlAG0AcABvACAAZABlAGwAIABTAGkAcwB0AGUAbQBhACAATgBhAGMAaQBvAG4AYQBsACAAZABlACAAQwBlAHIAdABpAGYAaQBjAGEAYwBpAG8AbgAgAEQAaQBnAGkAdABhAGwAIAB2ADIwKgYIKwYBBQUHAgEWHmh0dHA6Ly93d3cuZmlybWFkaWdpdGFsLmdvLmNyADAwBggrBgEFBQcCARYkaHR0cDovL3d3dy5taWNpdC5nby5jci9maXJtYWRpZ2l0YWwAMBkGCSsGAQQBgjcUAgQMHgoAUwB1AGIAQwBBMAsGA1UdDwQEAwIBhjAPBgNVHRMBAf8EBTADAQH/MB8GA1UdIwQYMBaAFODy/n3ERE5Q5DX9CImPToQZRDNAMIHSBgNVHR8EgcowgccwgcSggcGggb6GWmh0dHA6Ly93d3cuZmlybWFkaWdpdGFsLmdvLmNyL3JlcG9zaXRvcmlvL0NBJTIwUkFJWiUyME5BQ0lPTkFMJTIwLSUyMENPU1RBJTIwUklDQSUyMHYyLmNybIZgaHR0cDovL3d3dy5taWNpdC5nby5jci9maXJtYWRpZ2l0YWwvcmVwb3NpdG9yaW8vQ0ElMjBSQUlaJTIwTkFDSU9OQUwlMjAtJTIwQ09TVEElMjBSSUNBJTIwdjIuY3JsMIHmBggrBgEFBQcBAQSB2TCB1jBmBggrBgEFBQcwAoZaaHR0cDovL3d3dy5maXJtYWRpZ2l0YWwuZ28uY3IvcmVwb3NpdG9yaW8vQ0ElMjBSQUlaJTIwTkFDSU9OQUwlMjAtJTIwQ09TVEElMjBSSUNBJTIwdjIuY3J0MGwGCCsGAQUFBzAChmBodHRwOi8vd3d3Lm1pY2l0LmdvLmNyL2Zpcm1hZGlnaXRhbC9yZXBvc2l0b3Jpby9DQSUyMFJBSVolMjBOQUNJT05BTCUyMC0lMjBDT1NUQSUyMFJJQ0ElMjB2Mi5jcnQwDQYJKoZIhvcNAQENBQADggIBADnF0LdoBRhNynIHrWcNmRTmX3HqQBdO7rIIqhZvDdfVj/Ew2Io73K/eW3DRI28HmV545pRKxU5lKeZy7szI+W8+ZTApBGZgQErw5Klfk20b2bul15OEYphIz3d1NC2lQG5PggpO9KQtHEMeGCDx569UKsYekBaWfz7q7V7a+k4xFGKJFNyKQP0HAsmpfLSuJvqRrEORuQpNRxGzljIF3N1VTwzFTnW2sH7DBVoH3a/Viggs8BXqBpp2bqdfUJKiwgCmY//9fBP1zLiyEKthG1lKmzs06OdjmWeqL/6QBlfBbQtecqrfHIfJAnkwsIGXGLd39cM0jAZFnENl2z5unJnHdCLnxro/ct06E7bYJ4MJcWA9s4IrDREHjSAO4PczDzE0W/a0cpGDdYGvXIuH3qRV1LutTmecxC5+mALhBEWV1JAAr0W7LAWTRBtwjHNas9AVxb4SOGbtEV9jabics2QqNU08PiMROjuM/qnKACR5euRZG6k8eP7ft1n3ufHmP9FpPz5jWF37m4ciVm/3VJTA/RvBkzwGFdISOyOUx0Ei4wx8z2MeGaa0ZEhY7kwOugT6Jsi/npc/tVcDxCo35g4cz47tFkY4r2hoUTPqvrlStanbwdI5xD3P3j2Z7rVwal+R/Nx3Ma6EP+mf73m8w+KdZHrQbL/oXIB9A/GW+roN</xd:EncapsulatedX509Certificate>
  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  </xd:CertificateValues>
            <xd:RevocationValues>
              <xd:CRLValues>
                <xd:EncapsulatedCRLValue>MIIDLDCCARQCAQEwDQYJKoZIhvcNAQENBQAwgYAxGTAXBgNVBAUTEENQSi0yLTEwMC0wOTgzMTExCzAJBgNVBAYTAkNSMQ8wDQYDVQQKEwZNSUNJVFQxDTALBgNVBAsTBERDRkQxNjA0BgNVBAMTLUNBIFBPTElUSUNBIFNFTExBRE8gREUgVElFTVBPIC0gQ09TVEEgUklDQSB2MhcNMjAwNDAzMTU1MTUyWhcNMjAwNjA0MDQxMTUyWqBfMF0wHwYDVR0jBBgwFoAUsLvgCC5LE2jw0IBEA2ekP/8lY/YwEAYJKwYBBAGCNxUBBAMCAQAwCgYDVR0UBAMCASMwHAYJKwYBBAGCNxUEBA8XDTIwMDYwMzE2MDE1MlowDQYJKoZIhvcNAQENBQADggIBAEzF2MjgJasVEmzh4gbd0A571IxMw+h53zqH5+T08aZ/9y/ZFCivAIFTxDdUQwOFSfpcBDgPU8ZUXqtdarO40vtpbONn22sCumeQuZ2TV1EEKm0+Gki6i5RtYDOhS8Sh0S1QUn4Gop4BAKMNpDJXyDqE1R/ofnP4y4MtTv6vBSxU4N38vEFHR880b2En91xtw9pZhuey7D/Y9wqh/HaOb4Zm1sexu/96ALjmn2p2NOUBcauQrmlTw4S/23+cGMucVdzZX4VPF1IZSxTUXPQstmr1ZIhyBJZidGG1GtwaFTx+5e7pSVoYsxkQfJdFCj9eLfRkUTt4fDaqzYGzdd3CHAfYn5yysU9bug3gYdxDkAclHPlIjlrF9AYY9FpIJzWuNAqM52vYP+yAJj6uwtl7aOV+I0fNgKWSXOjw1xHX2xZwPIRK4eqNsulveScrpxs3YCZui94q4tmrT12/gi0rlO0FypXZL+FjJlcI48wmn26MLgX1slDW59gJC9dGhrltI+E1F1tQQiL6iKoh/BrsXnpgfwYmhJeCJFIWeyKs0Rkt1Qaz7JBggp9fHzaa+WrT/pWj2/KUTEr9lAugU13TrizKKmofk3g0J9oXCYw82PoWqyNUfH8Nb7LiE85a1FCu7to/dyzZDkJhjEau31xn0SctVqQZWHtRAQBMNJgjoOIB</xd:EncapsulatedCRLValue>
  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  </xd:CRLValues>
            </xd:RevocationValues>
          </TimeStampValidationData>
          <xd:CompleteCertificateRefs>
            <xd:CertRefs>
              <xd:Cert>
                <xd:CertDigest>
                  <DigestMethod Algorithm="http://www.w3.org/2001/04/xmlenc#sha256"/>
                  <DigestValue>9MOmB5Qo76TeXgvr2HcOBYJvmbrzA9UTDRxJc3BR+Ak=</DigestValue>
                </xd:CertDigest>
                <xd:IssuerSerial>
                  <X509IssuerName>CN=CA POLITICA PERSONA FISICA - COSTA RICA v2, OU=DCFD, O=MICITT, C=CR, SERIALNUMBER=CPJ-2-100-098311</X509IssuerName>
                  <X509SerialNumber>1672555889905774989374701447987177132319047683</X509SerialNumber>
                </xd:IssuerSerial>
              </xd:Cert>
              <xd:Cert>
                <xd:CertDigest>
                  <DigestMethod Algorithm="http://www.w3.org/2001/04/xmlenc#sha256"/>
                  <DigestValue>MsKOaEooPfFdp2G4uOeantctgd21V4JKgjo/Bpp+d90=</DigestValue>
                </xd:CertDigest>
                <xd:IssuerSerial>
                  <X509IssuerName>CN=CA RAIZ NACIONAL - COSTA RICA v2, C=CR, O=MICITT, OU=DCFD, SERIALNUMBER=CPJ-2-100-098311</X509IssuerName>
                  <X509SerialNumber>1739458125498116918358806673373806027304075266</X509SerialNumber>
                </xd:IssuerSerial>
              </xd:Cert>
              <xd:Cert>
                <xd:CertDigest>
                  <DigestMethod Algorithm="http://www.w3.org/2001/04/xmlenc#sha256"/>
                  <DigestValue>/Z6nMJSOwlh1/TxKd4gV9X8iYfc5vomN1yD6LgfvfEI=</DigestValue>
                </xd:CertDigest>
                <xd:IssuerSerial>
                  <X509IssuerName>CN=CA RAIZ NACIONAL - COSTA RICA v2, C=CR, O=MICITT, OU=DCFD, SERIALNUMBER=CPJ-2-100-098311</X509IssuerName>
                  <X509SerialNumber>155150036479860318890910376525337462028</X509SerialNumber>
                </xd:IssuerSerial>
              </xd:Cert>
            </xd:CertRefs>
          </xd:CompleteCertificateRefs>
          <xd:CompleteRevocationRefs>
            <xd:OCSPRefs>
              <xd:OCSPRef>
                <xd:OCSPIdentifier>
                  <xd:ResponderID>
                    <xd:ByKey>e+ofSC1QDLP+hL2MfpbYsfS31Ec=</xd:ByKey>
                  </xd:ResponderID>
                  <xd:ProducedAt>2020-04-21T16:00:31Z</xd:ProducedAt>
                </xd:OCSPIdentifier>
                <xd:DigestAlgAndValue>
                  <DigestMethod Algorithm="http://www.w3.org/2001/04/xmlenc#sha256"/>
                  <DigestValue>X/x+1Uk4wBRIvKXeCr0Sf55t9Ja+CGDa10CRPsnerNE=</DigestValue>
                </xd:DigestAlgAndValue>
              </xd:OCSPRef>
            </xd:OCSPRefs>
            <xd:CRLRefs>
              <xd:CRLRef>
                <xd:DigestAlgAndValue>
                  <DigestMethod Algorithm="http://www.w3.org/2001/04/xmlenc#sha256"/>
                  <DigestValue>Ny6L0y7iTrumXvzXlCFb6lYrEkr3o+8O8ki58ur6284=</DigestValue>
                </xd:DigestAlgAndValue>
                <xd:CRLIdentifier>
                  <xd:Issuer>CN=CA POLITICA PERSONA FISICA - COSTA RICA v2, OU=DCFD, O=MICITT, C=CR, SERIALNUMBER=CPJ-2-100-098311</xd:Issuer>
                  <xd:IssueTime>2020-04-03T15:44:35Z</xd:IssueTime>
                </xd:CRLIdentifier>
              </xd:CRLRef>
              <xd:CRLRef>
                <xd:DigestAlgAndValue>
                  <DigestMethod Algorithm="http://www.w3.org/2001/04/xmlenc#sha256"/>
                  <DigestValue>+Nt/0PY87c/0iaBSdAZeV1d4YtHUjuhy65WoDLMXYHw=</DigestValue>
                </xd:DigestAlgAndValue>
                <xd:CRLIdentifier>
                  <xd:Issuer>CN=CA RAIZ NACIONAL - COSTA RICA v2, C=CR, O=MICITT, OU=DCFD, SERIALNUMBER=CPJ-2-100-098311</xd:Issuer>
                  <xd:IssueTime>2020-02-18T17:54:16Z</xd:IssueTime>
                </xd:CRLIdentifier>
              </xd:CRLRef>
            </xd:CRLRefs>
          </xd:CompleteRevocationRefs>
          <xd:RevocationValues>
            <xd:OCSPValues>
              <xd:EncapsulatedOCSPValue>MIIGOQoBAKCCBjIwggYuBgkrBgEFBQcwAQEEggYfMIIGGzCBxaIWBBR76h9ILVAMs/6EvYx+ltix9LfURxgPMjAyMDA0MjExNjAwMzFaMIGZMIGWMEwwCQYFKw4DAhoFAAQUzgxHzN03kqP+e9oD7BphnZQwSGIEFLR0i6ue23bwf6Uo45StMcxy8LMpAhMUAAFkpprlmTUm3NhcAAAAAWSmgAAYDzIwMjAwNDIxMTUzNjM3WqARGA8yMDIwMDQyMzAzNTYzN1qhIDAeMBwGCSsGAQQBgjcVBAQPFw0yMDA0MjIxNTQ2MzdaMA0GCSqGSIb3DQEBCwUAA4IBAQBinkLfbM5HXOORS0ntuRVnFKRdVEnJhlQXxvRmD23kwOP6xiqtgWx9CJOPVvM28OAS0HCD+zeJMcH28HxMk51BH5jsm4wTSxjBLAntMBinp9gezjGuwegpdoSEFoRAE+VHxNqcDG2VS35ZgTJjRDgIpz7yW0gSxmC+W/8NUeCPM/ccwEGlU9AED0Kf1onIwV02TYoPUShCvj25unXWNWKp8GL2+15pq/NLO7tLYKTBVrLhKVzUrRIlA2nNCmfRh7Xk3gmBVd8fxEvBWtQRTdeGYeohm42xC4ca910NGFOj3zUDPvqE3LbZLgChRwn+cb6c6yhBM3zah892Jhx8E+/CoIIEOzCCBDcwggQzMIIDG6ADAgECAhMUAAf2TZ5Bi8kzNSqOAAEAB/ZNMA0GCSqGSIb3DQEBCwUAMIGZMRkwFwYDVQQFExBDUEotNC0wMDAtMDA0MDE3MQswCQYDVQQGEwJDUjEkMCIGA1UEChMbQkFOQ08gQ0VOVFJBTCBERSBDT1NUQSBSSUNBMSIwIAYDVQQLExlESVZJU0lPTiBTSVNURU1BUyBERSBQQUdPMSUwIwYDVQQDExxDQSBTSU5QRSAtIFBFUlNPTkEgRklTSUNBIHYyMB4XDTIwMDQxMDIxNTQzNVoXDTIwMDQyNDIxNTQzNVowGjEYMBYGA1UEAxMPUE9SVkVOSVIuZmRpLmNyMIIBIjANBgkqhkiG9w0BAQEFAAOCAQ8AMIIBCgKCAQEA0AnMx7wBD9b6A+Wr9jDJ1u2Hcbh6LIeK0GiuKpdoWWoIcTR7siujby0BU6zyWc773gRZuQC3XLqwSZAV8XKEPK1gXm5N2f8771jBYJ0LFIIYNamqi0yXp4B8xnhySil7lVlJnePs1B5AcPp2KGBwlm3qLE88tfhUzt/pBPdCbtdIhzogOAP5ciAmktoXU4hjew9JE2W1nNxac9fqb3zVTl4at+APcxJMw1koRpn0sDW3I7PKs2cyyZ3qFfrBINJRQgXik4usx093G2PSI6XihBvYcoo/7aBayHB7O2Oba7oDqbW2s9rJxx5skrxUjuvUlqR43F8c52cm0ryGS67Z5wIDAQABo4HxMIHuMD0GCSsGAQQBgjcVBwQwMC4GJisGAQQBgjcVCIXE6luC0eM1lZEbgvmXGIaly2uBf4P2/HeBuPEzAgFkAgEHMBMGA1UdJQQMMAoGCCsGAQUFBwMJMA4GA1UdDwEB/wQEAwIHgDAbBgkrBgEEAYI3FQoEDjAMMAoGCCsGAQUFBwMJMA8GCSsGAQUFBzABBQQCBQAwHwYDVR0jBBgwFoAUtHSLq57bdvB/pSjjlK0xzHLwsykwHQYDVR0OBBYEFHvqH0gtUAyz/oS9jH6W2LH0t9RHMBoGA1UdEQQTMBGCD1BPUlZFTklSLmZkaS5jcjANBgkqhkiG9w0BAQsFAAOCAQEA3jqJUmH6yBeRYlhamKMeiPgu6SW5xtydMdCT9fNCwUViRkTUgzq1YqcOVINCGfPXwnbkdypG89TKYFCllg6u9RrQf772bOYnyjOQOrJlXCMM0bQsrVPTahLDj80lZUsCwW81FtncWZVqWKzK3RIzUVeUGv5REuDJW2iL2x1GquI1ReYSECSLESg68QjiW8YRQ0YSK5f5tKhEzV9pjjuv0DjdCMmbT+pyC5iP73pP7pGo006DXXXyRrhRpP4wSNn3QZ/Raoq62+J0AnV9DQclRc65JDpmZtB23oSSU3ZHbiz3mBXAS8D5D4NMw9jRn554FdUkAT6nWz6F/5SiiO2bgg==</xd:EncapsulatedOCSPValue>
            </xd:OCSPValues>
            <xd:CRLValues>
              <xd:EncapsulatedCRLValue>MIIDKDCCARACAQEwDQYJKoZIhvcNAQENBQAwfTEZMBcGA1UEBRMQQ1BKLTItMTAwLTA5ODMxMTELMAkGA1UEBhMCQ1IxDzANBgNVBAoTBk1JQ0lUVDENMAsGA1UECxMERENGRDEzMDEGA1UEAxMqQ0EgUE9MSVRJQ0EgUEVSU09OQSBGSVNJQ0EgLSBDT1NUQSBSSUNBIHYyFw0yMDA0MDMxNTQ0MzVaFw0yMDA2MDQwNDA0MzVaoF8wXTAfBgNVHSMEGDAWgBRonWk2y4Rue+qTYRn/WDAd1f9cyzAQBgkrBgEEAYI3FQEEAwIBADAKBgNVHRQEAwIBJDAcBgkrBgEEAYI3FQQEDxcNMjAwNjAzMTU1NDM1WjANBgkqhkiG9w0BAQ0FAAOCAgEADe+JbuvB7r5XTNNHqHN1eBZAOAYbS3Cxei1gVPLrmvpyPtsrB9RA+RIyW2TnebdSo2rttqMkcq32Sbo8q/r1ZtjWsdnbG5w/VO/R7GUGs1Er6hwInaJ9jDQQ/iftnL1g21n0shLecaivSyTZGWpVhK2bp+xu+yQRWjpFZZqWLTRcf8Cbg+SY1i+6hXRc6wGbt/htuUU2YB26AENCfh2J7w4aWaMauSlRwEFerH1fU6aJL+ZnzqU249hGAURDTmGJK2J2dViZBp/4iwEaAHIKSNgA5AhV5/pIIis0tvPz8W0tfmipbR0qy9bYP/9GMIJoJWMuJkj2wH52O6s64lN1hcS3cEeYlXh9GTP2MeS94zHFszzGl2VDxmIUrLTQMGFXmRdHDbVn+ngeKvoyDj1AY4lN1IF8EeLUWLKI5aRJleqFXugWMMaInlOsAvVE1lqQYErmIkuIwtewzN2W1uHClB1edFOLWWgHr7JRbLa1lzECRVFonN68Q83cE1rHm0Z7T3NrFs3xzZPZ6RSSqU+YesfiqQokAa8v4NHBt06n1cXX5v2RkF/91zi/CDj5YAYsj70fQBXTph0nHp3JyPRnyyhAxlr9acEneDNXIT9CU0ycFcijK9ThmF8a3afg46V7O0aT33rTQQhXwR7zsIr/I6UJzXhn/dg2VJ1akdEGuUw=</xd:EncapsulatedCRLValue>
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</xd:CRLValues>
          </xd:RevocationValues>
          <xd:SigAndRefsTimeStamp>
            <CanonicalizationMethod Algorithm="http://www.w3.org/TR/2001/REC-xml-c14n-20010315"/>
            <xd:EncapsulatedTimeStamp>MIIK0gYJKoZIhvcNAQcCoIIKwzCCCr8CAQMxDzANBglghkgBZQMEAgEFADBzBgsqhkiG9w0BCRABBKBkBGIwYAIBAQYIYIE8AQEBAQUwMTANBglghkgBZQMEAgEFAAQgomtYSwVI0PScYzayvr7Rp8G4R4B97hz+TEUOcQB+7lYCBAm1nGgYDzIwMjAwNDIxMTYwMTA0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MTE2MDEwNFowLwYJKoZIhvcNAQkEMSIEIIBnWItNrF5graQcBF9wJamaomxV5TrzM3kW+zOxoobNMDcGCyqGSIb3DQEJEAIvMSgwJjAkMCIEIDcrk3iY5iZu+N7/iFpVKDYeTZ9u7elabVQcL5d9tumpMA0GCSqGSIb3DQEBAQUABIIBAF16d7ubAEdi+fkW8pBnSJW7rdy6ZRFvrvHDzznz/8MFx73HmOj82Od3+t56cJXwNU5bRKKGvTs8fmgoa1N0T+kfuJVjKJk0cz1mn5/zjx1HAibwRlOJNGDcxN98JrvmxMAPErXGZ4Di6Wn6/ZXtRih6jLL0Xzmx85X7AI25ZOt0Q1XvRmGPNBd8jzmkqGK5sg27YtNs/mkicgV2ZK0RH2biL15iTdkEsCCkxSPoWnkf8DeQRUVocacqGSuK81RLC+x2hYGUzzPtfIyOhp0ufrjx9orN+/bMHK0v2gwCiVP/pv1o8G0tBAbPF8Lh5wbm/Qq0Qs9AluAAjNN0ywEEDpA=</xd:EncapsulatedTimeStamp>
          </xd:SigAndRefsTimeStamp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t6nBiiC73IuMnvgWgr0viZIEVeh4cjWbkhBF5Nyfbtg=</DigestValue>
    </Reference>
    <Reference Type="http://www.w3.org/2000/09/xmldsig#Object" URI="#idOfficeObject">
      <DigestMethod Algorithm="http://www.w3.org/2001/04/xmlenc#sha256"/>
      <DigestValue>a/rEF3kcRTVAqT7hgJFpvnfphgz5BCewpeuidYZjY0o=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ndtHCHRm6M7p09VEt/aR5XJwBexEapzDHS8aWkEt1kU=</DigestValue>
    </Reference>
  </SignedInfo>
  <SignatureValue>TM1/al/2cxrk7Z+zyRu/8RKFYPwzKB7GiY7fHxlC2mNTfmix5KHG4wSCWBqxb+U/6QJt3uSnYCgl
tyvFpIArx4tBQyPJ09bDLcF73KwZwaTOA4m810TI1RxoZQ3svZAn3M/9Xmlj2SvMaVwKHLQXZStH
zhaZEKDen9vijtLQM2SGh4zBZgH/vVVBSiXIrLHGmMPufptBnSOHNxBWQMrGBQxdXRg6rO7x/YJP
88ycf3p9Q/k/iLddoLpWgPX5Y4GcHtPVGpaHRr4NcsYQYo+82iC47O6hcqvSLDVX8hcrQm63LMb5
AI/MLDbwUrzvIQqjfG1CYcAULEwh1TsWAxv4aQ==</SignatureValue>
  <KeyInfo>
    <X509Data>
      <X509Certificate>MIIFuTCCBKGgAwIBAgITFAAAgdU1bjABKKsr0gAAAACB1TANBgkqhkiG9w0BAQsFADCBmTEZMBcGA1UEBRMQQ1BKLTQtMDAwLTAwNDAxNzELMAkGA1UEBhMCQ1IxJDAiBgNVBAoTG0JBTkNPIENFTlRSQUwgREUgQ09TVEEgUklDQTEiMCAGA1UECxMZRElWSVNJT04gU0lTVEVNQVMgREUgUEFHTzElMCMGA1UEAxMcQ0EgU0lOUEUgLSBQRVJTT05BIEZJU0lDQSB2MjAeFw0xNjEwMDYxOTUwMThaFw0yMDEwMDUxOTUwMThaMIG7MRkwFwYDVQQFExBDUEYtMDItMDQ0NC0wMjgxMRkwFwYDVQQEExBHT05aQUxFWiBBTFZBUkVaMRcwFQYDVQQqEw5CRVJOQUwgUkFTQ0hJRDELMAkGA1UEBhMCQ1IxFzAVBgNVBAoTDlBFUlNPTkEgRklTSUNBMRIwEAYDVQQLEwlDSVVEQURBTk8xMDAuBgNVBAMTJ0JFUk5BTCBSQVNDSElEIEdPTlpBTEVaIEFMVkFSRVogKEZJUk1BKTCCASIwDQYJKoZIhvcNAQEBBQADggEPADCCAQoCggEBAMax+yFtarVW+xIag4SPcq05eFoUVApW04LaxgU4hXssevjz1uBYnPvU5ns+pdDaz4tb3mpjCrEtD1DN1xbNvA2rLabvP1JdALMRXLgB8jw2iGCMBhxgTuRe0KQNEobXqLM9TsCEP08OG3IuLu0lknlTi0miHP/lJ2gjRLs4d1SNgd2dFqWLPU/5208NcRgsY3zLvGdhxhMoCJuQR58a0nP9d6YqXaIfVUZDyo6fhVNaDUdVJK6pQJpp1UhNQO2KRMPae8j1ZZiSjTFI4yUhniKwhmYce/lZpdu0uE1dsCAt/mj7GIOphjroOrRrfEW1lh07jbXDYgPp7wlB7wNJMzMCAwEAAaOCAdQwggHQMB0GA1UdDgQWBBSLd1K02l3klvoKAAGTcaWMqXY+TTAfBgNVHSMEGDAWgBS0dIurntt28H+lKOOUrTHMcvCzKTBeBgNVHR8EVzBVMFOgUaBPhk1odHRwOi8vZmRpLnNpbnBlLmZpLmNyL3JlcG9zaXRvcmlvL0NBJTIwU0lOUEUlMjAtJTIwUEVSU09OQSUyMEZJU0lDQSUyMHYyLmNybDCBlQYIKwYBBQUHAQEEgYgwgYUwWQYIKwYBBQUHMAKGTWh0dHA6Ly9mZGkuc2lucGUuZmkuY3IvcmVwb3NpdG9yaW8vQ0ElMjBTSU5QRSUyMC0lMjBQRVJTT05BJTIwRklTSUNBJTIwdjIuY3J0MCgGCCsGAQUFBzABhhxodHRwOi8vb2NzcC5zaW5wZS5maS5jci9vY3NwMA4GA1UdDwEB/wQEAwIGwDA9BgkrBgEEAYI3FQcEMDAuBiYrBgEEAYI3FQiFxOpbgtHjNZWRG4L5lxiGpctrgX+BudJygZ6/eAIBZAIBBzATBgNVHSUEDDAKBggrBgEFBQcDBDAbBgkrBgEEAYI3FQoEDjAMMAoGCCsGAQUFBwMEMBUGA1UdIAQOMAwwCgYIYIE8AQEBAQIwDQYJKoZIhvcNAQELBQADggEBADFEjNRppwaqF/aavh2PjOOC1Rjb7MpCyJsg7W/Lc9C/M8egP1QuMrrQQsO1Llibn1PO+RjpNpG91shnNwI18uByx1TkRbpwRjJ6eHAGLqkmqejOQf6sZFwYcceTSploaDoJ29XeGalp6tOGLjXkXu8ZOT5gsDL+blcPuGVe5+2m9WEJuB41KG6kKUUqz+sGvobeoZ/18qKvARR2dOfAqZ2YsMwZzwRlu10RkWjaXu3/i8KYHET+IDw5o08IcCEZyFDkK/gfGUC1/0tWprtEqdgdfIOy/pdoGeqb8bdI0bMQln1b1vP4opNgEoy8IEtFGW9NyqVGE+DZyc07YIHcKcM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dDdOAK1OBznl2QWjYfNKS/S2T8/Vpoib0+zf0V6nNoM=</DigestValue>
      </Reference>
      <Reference URI="/xl/calcChain.xml?ContentType=application/vnd.openxmlformats-officedocument.spreadsheetml.calcChain+xml">
        <DigestMethod Algorithm="http://www.w3.org/2001/04/xmlenc#sha256"/>
        <DigestValue>vidHdF/Wv1c3UJgoTsboHfKJTcSm3eWvwZ+IAOisTH4=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+hPbASFEQ5HKw49dxaqav5k6SqsTkqu6lsRseCGJk+Q=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zeAYUsugB43h6fBQD9cTlYwnoAkQqei7Qyfzj83C0Zk=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mxHoJ7o+FAo/5s3/ShUZyhtegQXnsO3S6Ye6L5kUMho=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Y62Dz1oqMqFkW7uVZH2QbIBT0QLQaHNxq6AIAklXAuE=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sharedStrings.xml?ContentType=application/vnd.openxmlformats-officedocument.spreadsheetml.sharedStrings+xml">
        <DigestMethod Algorithm="http://www.w3.org/2001/04/xmlenc#sha256"/>
        <DigestValue>5+E+nOJjGElrnIkGocpyBBLmdJAzIG314Rbhl1VJjMk=</DigestValue>
      </Reference>
      <Reference URI="/xl/styles.xml?ContentType=application/vnd.openxmlformats-officedocument.spreadsheetml.styles+xml">
        <DigestMethod Algorithm="http://www.w3.org/2001/04/xmlenc#sha256"/>
        <DigestValue>1bZqOhWlFY/kwd8FFYnkwF+5jPjfmZ8zaOw9ZriGiLM=</DigestValue>
      </Reference>
      <Reference URI="/xl/theme/theme1.xml?ContentType=application/vnd.openxmlformats-officedocument.theme+xml">
        <DigestMethod Algorithm="http://www.w3.org/2001/04/xmlenc#sha256"/>
        <DigestValue>JNGnPKHKsPy6kmCp11/sNt3bmMqQkZWAeEqk2KQCTYU=</DigestValue>
      </Reference>
      <Reference URI="/xl/workbook.xml?ContentType=application/vnd.openxmlformats-officedocument.spreadsheetml.sheet.main+xml">
        <DigestMethod Algorithm="http://www.w3.org/2001/04/xmlenc#sha256"/>
        <DigestValue>x5b+7lOc9Fs/QFKBZRR0bxzQIp38UiBKLtZBHEXn2II=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sheet1.xml?ContentType=application/vnd.openxmlformats-officedocument.spreadsheetml.worksheet+xml">
        <DigestMethod Algorithm="http://www.w3.org/2001/04/xmlenc#sha256"/>
        <DigestValue>Iet98lED9y/L8TQrfYXVMxJ9tWV+cE1YeowRbbV7Uoc=</DigestValue>
      </Reference>
      <Reference URI="/xl/worksheets/sheet2.xml?ContentType=application/vnd.openxmlformats-officedocument.spreadsheetml.worksheet+xml">
        <DigestMethod Algorithm="http://www.w3.org/2001/04/xmlenc#sha256"/>
        <DigestValue>L2b6EFit6TM2AfvD6hJS9+cxdf7kkVdp7auKW80gSUw=</DigestValue>
      </Reference>
      <Reference URI="/xl/worksheets/sheet3.xml?ContentType=application/vnd.openxmlformats-officedocument.spreadsheetml.worksheet+xml">
        <DigestMethod Algorithm="http://www.w3.org/2001/04/xmlenc#sha256"/>
        <DigestValue>H5hnsiGF+1yJTJoY6wm8onzfY4rl153jFA0SfUjKCCc=</DigestValue>
      </Reference>
      <Reference URI="/xl/worksheets/sheet4.xml?ContentType=application/vnd.openxmlformats-officedocument.spreadsheetml.worksheet+xml">
        <DigestMethod Algorithm="http://www.w3.org/2001/04/xmlenc#sha256"/>
        <DigestValue>+gpB/8+oYYuClGeo+MUbEtaXQhyE23cLHKhIbQWPnIQ=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2020-04-23T17:56:57Z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AUDITOR</SignatureComments>
          <WindowsVersion>10.0</WindowsVersion>
          <OfficeVersion>15.0</OfficeVersion>
          <ApplicationVersion>15.0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2020-04-23T17:56:57Z</xd:SigningTime>
          <xd:SigningCertificate>
            <xd:Cert>
              <xd:CertDigest>
                <DigestMethod Algorithm="http://www.w3.org/2001/04/xmlenc#sha256"/>
                <DigestValue>bi353b2qeSQUeybe+aj28qR5+orcrvK3l2PTWkU3bYE=</DigestValue>
              </xd:CertDigest>
              <xd:IssuerSerial>
                <X509IssuerName>CN=CA SINPE - PERSONA FISICA v2, OU=DIVISION SISTEMAS DE PAGO, O=BANCO CENTRAL DE COSTA RICA, C=CR, SERIALNUMBER=CPJ-4-000-004017</X509IssuerName>
                <X509SerialNumber>446015076548066847616331811984993825406878165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http://uri.etsi.org/01903/v1.2.2#ProofOfApproval</xd:Identifier>
              <xd:Description>Aprobó este documento</xd:Description>
            </xd:CommitmentTypeId>
            <xd:AllSignedDataObjects/>
            <xd:CommitmentTypeQualifiers>
              <xd:CommitmentTypeQualifier>AUDITOR</xd:CommitmentTypeQualifier>
            </xd:CommitmentTypeQualifiers>
          </xd:CommitmentTypeIndication>
        </xd:SignedDataObjectProperties>
      </xd:SignedProperties>
      <xd:UnsignedProperties>
        <xd:UnsignedSignatureProperties>
          <xd:CertificateValues>
            <xd:EncapsulatedX509Certificate>MIINADCCCuigAwIBAgITSwAAAAMTyepkVGDdawAAAAAAAzANBgkqhkiG9w0BAQ0FADB9MRkwFwYDVQQFExBDUEotMi0xMDAtMDk4MzExMQswCQYDVQQGEwJDUjEPMA0GA1UEChMGTUlDSVRUMQ0wCwYDVQQLEwREQ0ZEMTMwMQYDVQQDEypDQSBQT0xJVElDQSBQRVJTT05BIEZJU0lDQSAtIENPU1RBIFJJQ0EgdjIwHhcNMTYwMTIxMTgxNjA4WhcNMjQwMTIxMTgyNjA4WjCBmTEZMBcGA1UEBRMQQ1BKLTQtMDAwLTAwNDAxNzELMAkGA1UEBhMCQ1IxJDAiBgNVBAoTG0JBTkNPIENFTlRSQUwgREUgQ09TVEEgUklDQTEiMCAGA1UECxMZRElWSVNJT04gU0lTVEVNQVMgREUgUEFHTzElMCMGA1UEAxMcQ0EgU0lOUEUgLSBQRVJTT05BIEZJU0lDQSB2MjCCASIwDQYJKoZIhvcNAQEBBQADggEPADCCAQoCggEBAOa9ooS00UHFT099PwJl/OLq8TVJD9STp1Kcqhjl234reztc/NNzMgvwcRJiLKWY5RaKWwxbEDOsgIcIp32gmNH057NqgAQcRAVfWLIVjqqTtQCkj3ZgTFUZeYwXe2qKgV/jRAfwy9ZQAO/la9ccWh7Upwf3y6Z9MAqA+er/o6FUfIBDnzSxBJvLlN5VuVXmp0bm5KT/wCYm/SIktDCIGAzIDo1ndowbhfTs6D/cMRzlMQgFQz6cwutaOGg13ojo0OLeqbNR/c8ERom5xcaMiGkJ4EPv30v4fb6lCtX+M3Soz+uha+tr9s0gWXPSrpyXWAWWrLl4yugXT5RxvLx7kWsCAwEAAaOCCFowgghWMBAGCSsGAQQBgjcVAQQDAgEAMB0GA1UdDgQWBBS0dIurntt28H+lKOOUrTHMcvCzKTCCBdYGA1UdIASCBc0wggXJMIIBFAYHYIE8AQEBATCCAQcwgaYGCCsGAQUFBwICMIGZHoGWAEkAbQBwAGwAZQBtAGUAbgB0AGEAIABsAGEAIABQAG8AbABpAHQAaQBjAGEAIABkAGUAIABsAGEAIABSAGEAaQB6ACAAQwBvAHMAdABhAHIAcgBpAGMAZQBuAHMAZQAgAGQAZQAgAEMAZQByAHQAaQBmAGkAYwBhAGMAaQBvAG4AIABEAGkAZwBpAHQAYQBsACAAdgAyMCoGCCsGAQUFBwIBFh5odHRwOi8vd3d3LmZpcm1hZGlnaXRhbC5nby5jcgAwMAYIKwYBBQUHAgEWJGh0dHA6Ly93d3cubWljaXQuZ28uY3IvZmlybWFkaWdpdGFsADCCAVUGCGCBPAEBAQEBMIIBRzCB5gYIKwYBBQUHAgIwgdkegdYASQBtAHAAbABlAG0AZQBuAHQAYQAgAGwAYQAgAFAAbwBsAGkAdABpAGMAYQAgAGQAZQAgAEMAQQAgAEUAbQBpAHMAbwByAGEAIABwAGEAcgBhACAAUABlAHIAcwBvAG4AYQBzACAARgBpAHMAaQBjAGEAcwAgAHAAZQByAHQAZQBuAGUAYwBpAGUAbgB0AGUAIABhACAAbABhACAAUABLAEkAIABOAGEAYwBpAG8AbgBhAGwAIABkAGUAIABDAG8AcwB0AGEAIABSAGkAYwBhACAAdgAyMCoGCCsGAQUFBwIBFh5odHRwOi8vd3d3LmZpcm1hZGlnaXRhbC5nby5jcgAwMAYIKwYBBQUHAgEWJGh0dHA6Ly93d3cubWljaXQuZ28uY3IvZmlybWFkaWdpdGFsADCCAagGCGCBPAEBAQECMIIBmjCCATgGCCsGAQUFBwICMIIBKh6CASYASQBtAHAAbABlAG0AZQBuAHQAYQAgAGwAYQAgAFAAbwBsAGkAdABpAGMAYQAgAHAAYQByAGEAIABjAGUAcgB0AGkAZgBpAGMAYQBkAG8AIABkAGUAIABmAGkAcgBtAGEAIABkAGkAZwBpAHQAYQBsACAAZABlACAAcABlAHIAcwBvAG4AYQBzACAAZgBpAHMAaQBjAGEAcwAgACgAYwBpAHUAZABhAGQAYQBuAG8ALwByAGUAcwBpAGQAZQBuAHQAZQApACAAcABlAHIAdABlAG4AZQBjAGkAZQBuAHQAZQAgAGEAIABsAGEAIABQAEsASQAgAE4AYQBjAGkAbwBuAGEAbAAgAGQAZQAgAEMAbwBzAHQAYQAgAFIAaQBjAGEAIAB2ADIwKgYIKwYBBQUHAgEWHmh0dHA6Ly93d3cuZmlybWFkaWdpdGFsLmdvLmNyADAwBggrBgEFBQcCARYkaHR0cDovL3d3dy5taWNpdC5nby5jci9maXJtYWRpZ2l0YWwAMIIBqAYIYIE8AQEBAQMwggGaMIIBOAYIKwYBBQUHAgIwggEqHoIBJgBJAG0AcABsAGUAbQBlAG4AdABhACAAbABhACAAUABvAGwAaQB0AGkAYwBhACAAcABhAHIAYQAgAGMAZQByAHQAaQBmAGkAYwBhAGQAbwAgAGQAZQAgAGEAdQB0AGUAbgB0AGkAYwBhAGMAaQBvAG4AIABkAGUAIABwAGUAcgBzAG8AbgBhAHMAIABmAGkAcwBpAGMAYQBzACAAKABjAGkAdQBkAGEAZABhAG4AbwAvAHIAZQBzAGkAZABlAG4AdABlACkAIABwAGUAcgB0AGUAbgBlAGMAaQBlAG4AdABlACAAYQAgAGwAYQAgAFAASwBJACAATgBhAGMAaQBvAG4AYQBsACAAZABlACAAQwBvAHMAdABhACAAUgBpAGMAYQAgAHYAMjAqBggrBgEFBQcCARYeaHR0cDovL3d3dy5maXJtYWRpZ2l0YWwuZ28uY3IAMDAGCCsGAQUFBwIBFiRodHRwOi8vd3d3Lm1pY2l0LmdvLmNyL2Zpcm1hZGlnaXRhbAAwGQYJKwYBBAGCNxQCBAweCgBTAHUAYgBDAEEwCwYDVR0PBAQDAgGGMBIGA1UdEwEB/wQIMAYBAf8CAQAwHwYDVR0jBBgwFoAUaJ1pNsuEbnvqk2EZ/1gwHdX/XMswgeoGA1UdHwSB4jCB3zCB3KCB2aCB1oZmaHR0cDovL3d3dy5maXJtYWRpZ2l0YWwuZ28uY3IvcmVwb3NpdG9yaW8vQ0ElMjBQT0xJVElDQSUyMFBFUlNPTkElMjBGSVNJQ0ElMjAtJTIwQ09TVEElMjBSSUNBJTIwdjIuY3JshmxodHRwOi8vd3d3Lm1pY2l0LmdvLmNyL2Zpcm1hZGlnaXRhbC9yZXBvc2l0b3Jpby9DQSUyMFBPTElUSUNBJTIwUEVSU09OQSUyMEZJU0lDQSUyMC0lMjBDT1NUQSUyMFJJQ0ElMjB2Mi5jcmwwgf4GCCsGAQUFBwEBBIHxMIHuMHIGCCsGAQUFBzAChmZodHRwOi8vd3d3LmZpcm1hZGlnaXRhbC5nby5jci9yZXBvc2l0b3Jpby9DQSUyMFBPTElUSUNBJTIwUEVSU09OQSUyMEZJU0lDQSUyMC0lMjBDT1NUQSUyMFJJQ0ElMjB2Mi5jcnQweAYIKwYBBQUHMAKGbGh0dHA6Ly93d3cubWljaXQuZ28uY3IvZmlybWFkaWdpdGFsL3JlcG9zaXRvcmlvL0NBJTIwUE9MSVRJQ0ElMjBQRVJTT05BJTIwRklTSUNBJTIwLSUyMENPU1RBJTIwUklDQSUyMHYyLmNydDANBgkqhkiG9w0BAQ0FAAOCAgEAXMDsvznzaps0YruV9IpoXIN3enrxNHnzu9eEW9ucl3jP3yOK4SfqwTYvJ8PKKaG+p5WxhVFVh5Qn2nm0CPR8zrxMEskqg7GdScqIpoMe9ZojSEk4Xw19cHj3KN+eetp96lBpjTlva4ipz2ES09tVUA/ctU6kRbMR22B9qjeSE8agrYKaUBc4n44h1W6K7itGkIMVB/wQ1nF8sxkoVOitqLXjVy7ZKTk+4+S0rWK7SYt2fkaQZA8tSSt6fatPx68+gDKSv3JXNWG+Nr8IXZdyrpICwI/318JPPjR0QJnD7kivjZK2QFZCbuJu4rZoyblvXJLmei4QXpSIgRMgZ0MJamP5dW2Xw3qq2YQS4ma8ZTCqecat5wFGsH81RR10JnpRp4A4NpftguvbnZhG9m8kdmOKaq4R7NRp/wM/XZi0jxsvzdtUomquCQc+AJ26AZPWVy4nj+kglEJE759oo/Qjpgu9PZrkEARInpjHzYBSeq6SCHud58pzZIwStlOMicLozcLAyOvgTKAjg9cQBg1HVi1wT2aVL76tOAI0ZlCGiSnyGq3RUEKSC3TcFfTzpPJiHKw+6nPmTAAnCN8+co+s0Prh/+Ju24hA8ShhKYy3ORQ+3u2l8EoyPUcl+EDOC2kufLbuF7AKrBDF0hXmLfon9nZBnfr/EpL/J1qRaM7am1s=</xd:EncapsulatedX509Certificate>
            <xd:EncapsulatedX509Certificate>MIIMrDCCCpSgAwIBAgITTgAAAAJzjeZ3/o5oQAAAAAAAAjANBgkqhkiG9w0BAQ0FADBzMRkwFwYDVQQFExBDUEotMi0xMDAtMDk4MzExMQ0wCwYDVQQLEwREQ0ZEMQ8wDQYDVQQKEwZNSUNJVFQxCzAJBgNVBAYTAkNSMSkwJwYDVQQDEyBDQSBSQUlaIE5BQ0lPTkFMIC0gQ09TVEEgUklDQSB2MjAeFw0xNTAyMjUxODA4MzhaFw0zMTAyMjUxODE4MzhaMH0xGTAXBgNVBAUTEENQSi0yLTEwMC0wOTgzMTExCzAJBgNVBAYTAkNSMQ8wDQYDVQQKEwZNSUNJVFQxDTALBgNVBAsTBERDRkQxMzAxBgNVBAMTKkNBIFBPTElUSUNBIFBFUlNPTkEgRklTSUNBIC0gQ09TVEEgUklDQSB2MjCCAiIwDQYJKoZIhvcNAQEBBQADggIPADCCAgoCggIBANkkXhbXpjPWMmmjmKLZBpk+EsM/nBp0JgPBtQFmnmA0d4fPlKXy8/sD0buS1QRDZZAerSvprfyaiKPAEpZpOWCl2fu46MQyyTa1DjH/ellvjADlOueC3p3O9qG5JIUrhuLTcx5G+eYyoJIURNob9O4Ur52+eTOYYqvJIYomKLc+/2pbJ0SApv+2m3p3oAp2SjTeWTMKVH6sPgqMD2izWJ3xChCefu2yec7NYaGjS1aMefYDIN2uklX7IhBTf9ErGGIPQ6Jmgoe5GvYfLB7O1BgaTcC3ZIwvGfoAowfiRYOzLfnuxuuTkUWFfafcYJTUYEkZimHeyEWh41M+kOkZE/q5jwQkfgTLGV+UQpVGMKSkzsW5EdgcI51ynZBkunnJsglTys66EEfAnoLr3uhiS67AE2Qqvvp7NOUUG1YCm7WOyEvVt1QbZUlkLZRxhlF5SKjmzhqruisBfmUz6tX6WO3EJyNT5N62YwQxSULOatx90ztuxzCHHhCcoh3xOWhWYtTwx4F2QDiRqfXfyTw9Te4CGlzmOYSQIdnOeTUTkDZ3WOxs2bAGgmGQQL+WtzIW3qj2xtspV4F7owwjlG+jhNHJzbjVxoYJoUJmyR8NCBYkdl/iNxewSUcOseZz+VVvlYJrcI1pRuJ1cnhyvWF/ymc8N1ZGtUMauSelr1tBGakNAgMBAAGjggctMIIHKTAQBgkrBgEEAYI3FQEEAwIBADAdBgNVHQ4EFgQUaJ1pNsuEbnvqk2EZ/1gwHdX/XMswggTcBgNVHSAEggTTMIIEzzCCARQGB2CBPAEBAQEwggEHMIGmBggrBgEFBQcCAjCBmR6BlgBJAG0AcABsAGUAbQBlAG4AdABhACAAbABhACAAUABvAGwAaQB0AGkAYwBhACAAZABlACAAbABhACAAUgBhAGkAegAgAEMAbwBzAHQAYQByAHIAaQBjAGUAbgBzAGUAIABkAGUAIABDAGUAcgB0AGkAZgBpAGMAYQBjAGkAbwBuACAARABpAGcAaQB0AGEAbAAgAHYAMjAqBggrBgEFBQcCARYeaHR0cDovL3d3dy5maXJtYWRpZ2l0YWwuZ28uY3IAMDAGCCsGAQUFBwIBFiRodHRwOi8vd3d3Lm1pY2l0LmdvLmNyL2Zpcm1hZGlnaXRhbAAwggFVBghggTwBAQEBATCCAUcwgeYGCCsGAQUFBwICMIHZHoHWAEkAbQBwAGwAZQBtAGUAbgB0AGEAIABsAGEAIABwAG8AbABpAHQAaQBjAGEAIABkAGUAIABDAEEAIABFAG0AaQBzAG8AcgBhACAAcABhAHIAYQAgAFAAZQByAHMAbwBuAGEAcwAgAEYAaQBzAGkAYwBhAHMAIABwAGUAcgB0AGUAbgBlAGMAaQBlAG4AdABlACAAYQAgAGwAYQAgAFAASwBJACAATgBhAGMAaQBvAG4AYQBsACAAZABlACAAQwBvAHMAdABhACAAUgBpAGMAYQAgAHYAMjAqBggrBgEFBQcCARYeaHR0cDovL3d3dy5maXJtYWRpZ2l0YWwuZ28uY3IAMDAGCCsGAQUFBwIBFiRodHRwOi8vd3d3Lm1pY2l0LmdvLmNyL2Zpcm1hZGlnaXRhbAAwggErBghggTwBAQEBAjCCAR0wgbwGCCsGAQUFBwICMIGvHoGsAEkAbQBwAGwAZQBtAGUAbgB0AGEAIABsAGEAIABwAG8AbABpAHQAaQBjAGEAIABwAGEAcgBhACAAZgBpAHIAbQBhACAAZABpAGcAaQB0AGEAbAAgAGQAZQAgAHAAZQByAHMAbwBuAGEAcwAgAGYAaQBzAGkAYwBhAHMAIAAoAGMAaQB1AGQAYQBkAGEAbgBvAC8AcgBlAHMAaQBkAGUAbgB0AGUAKQAgAHYAMjAqBggrBgEFBQcCARYeaHR0cDovL3d3dy5maXJtYWRpZ2l0YWwuZ28uY3IAMDAGCCsGAQUFBwIBFiRodHRwOi8vd3d3Lm1pY2l0LmdvLmNyL2Zpcm1hZGlnaXRhbAAwggErBghggTwBAQEBAzCCAR0wgbwGCCsGAQUFBwICMIGvHoGsAEkAbQBwAGwAZQBtAGUAbgB0AGEAIABsAGEAIABwAG8AbABpAHQAaQBjAGEAIABwAGEAcgBhACAAYQB1AHQAZQBuAHQAaQBjAGEAYwBpAG8AbgAgAGQAZQAgAHAAZQByAHMAbwBuAGEAcwAgAGYAaQBzAGkAYwBhAHMAIAAoAGMAaQB1AGQAYQBkAGEAbgBvAC8AcgBlAHMAaQBkAGUAbgB0AGUAKQAgAHYAMjAqBggrBgEFBQcCARYeaHR0cDovL3d3dy5maXJtYWRpZ2l0YWwuZ28uY3IAMDAGCCsGAQUFBwIBFiRodHRwOi8vd3d3Lm1pY2l0LmdvLmNyL2Zpcm1hZGlnaXRhbAAwGQYJKwYBBAGCNxQCBAweCgBTAHUAYgBDAEEwCwYDVR0PBAQDAgGGMA8GA1UdEwEB/wQFMAMBAf8wHwYDVR0jBBgwFoAU4PL+fcRETlDkNf0IiY9OhBlEM0AwgdIGA1UdHwSByjCBxzCBxKCBwaCBvoZaaHR0cDovL3d3dy5maXJtYWRpZ2l0YWwuZ28uY3IvcmVwb3NpdG9yaW8vQ0ElMjBSQUlaJTIwTkFDSU9OQUwlMjAtJTIwQ09TVEElMjBSSUNBJTIwdjIuY3JshmBodHRwOi8vd3d3Lm1pY2l0LmdvLmNyL2Zpcm1hZGlnaXRhbC9yZXBvc2l0b3Jpby9DQSUyMFJBSVolMjBOQUNJT05BTCUyMC0lMjBDT1NUQSUyMFJJQ0ElMjB2Mi5jcmwwgeYGCCsGAQUFBwEBBIHZMIHWMGYGCCsGAQUFBzAChlpodHRwOi8vd3d3LmZpcm1hZGlnaXRhbC5nby5jci9yZXBvc2l0b3Jpby9DQSUyMFJBSVolMjBOQUNJT05BTCUyMC0lMjBDT1NUQSUyMFJJQ0ElMjB2Mi5jcnQwbAYIKwYBBQUHMAKGYGh0dHA6Ly93d3cubWljaXQuZ28uY3IvZmlybWFkaWdpdGFsL3JlcG9zaXRvcmlvL0NBJTIwUkFJWiUyME5BQ0lPTkFMJTIwLSUyMENPU1RBJTIwUklDQSUyMHYyLmNydDANBgkqhkiG9w0BAQ0FAAOCAgEAv5rU86FMttoAqCsAJGUQl7DboiQosF/FAvhX0YhsfYWRyUL5BOmuWjIMNuljuU5Lc6BR5eWePSUkOe3acDzslBkUjKzyNRZNQA7IXkuVs1arFT5djjhGiCdzwH7+rFekbNxicdhWJSJ7Fge5dMTkErgDJDERAWfePgzg55hacoTCgX0RkBQDZ08UJMVNgNuogfGGfXYgliwoFj4SnwktHjJHmAptQyLi+tCrt4VWr8+G34FFL51bAvio+RABqD7nu26cnnyNvZ5Ce4oMIcPxUkMX/LINqOFUjY75CcBhovqUJYEobbR9cvMcu3EC2su5asHDWjZxiUQrvSRHvH+7jNYuSk84THfiNcZq99o9ra/pG3ufO07ox1IHDDlX6LX6lTt6DbKw+5Z5L9I4GphhcxWxIdeNmg7xq60Cfy02sqLHeelOoweJLr97rliieeZkXXkGRN62z+1/ZcdS4gj1v+JKHiYLquTkxZFVCo/GmjC5IfUV5SrwtF7vfsJF9HkdaEcsQ9iuKOS28OR4vR0baEsCvlMotJn3jMFbFYO/v/e9P/79T3e+cVi/Va//avW1jxgCQGvTkca6RfqTr3WkMrnwZhHBvTvu0utoIRruw4vpbboFbrm6kkRbMYlA7YopUEBsMW+iqjp6jzifnlluqriqPuBAfmTv8ASr8JE8Ytw=</xd:EncapsulatedX509Certificate>
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</xd:CertificateValues>
          <xd:SignatureTimeStamp>
            <CanonicalizationMethod Algorithm="http://www.w3.org/TR/2001/REC-xml-c14n-20010315"/>
            <xd:EncapsulatedTimeStamp>MIIK0gYJKoZIhvcNAQcCoIIKwzCCCr8CAQMxDzANBglghkgBZQMEAgEFADBzBgsqhkiG9w0BCRABBKBkBGIwYAIBAQYIYIE8AQEBAQUwMTANBglghkgBZQMEAgEFAAQgY0EC/27GYG7LEUtgh8q33/dFky5zYrk3sLZEBoAS0dsCBAm4oWUYDzIwMjAwNDIzMTc1NzA4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MzE3NTcwOFowLwYJKoZIhvcNAQkEMSIEICzJoQQwOEgFtktUtOTO3fTKnwvP+L9u4sQ6ZwHtUiqlMDcGCyqGSIb3DQEJEAIvMSgwJjAkMCIEIDcrk3iY5iZu+N7/iFpVKDYeTZ9u7elabVQcL5d9tumpMA0GCSqGSIb3DQEBAQUABIIBAFVVF/jUX/6X9UD6voUigQyfGPnD/KzL9axdK3wB06pP8zwX2EU9bC5xpOK21eYQYqTjA2ztP3IJqFTr+zTiBlUwR3r7k2Tel7cmV5zr8pVb3x3SNg2z7wLbIiWRJDKgYdpYp4T9PaXVbxoMENDu03GSb4qFlz3qrXAiETI1U4XOVMQ8O9jrzD6Su+bLTaSTjqBAMiTn4TwYNMN2QrFJ7auyWTXbvvJwH8VR5RXTkBxASlXTychJaE+pc9AeactrgG4MofwwDWK5B8+5alOcbVf1sKMTgHKpL9ieja0aA5m7tZK4ACahjgjrOYteJ2u/xwpskcRCVdkhpgOCWzcJmAY=</xd:EncapsulatedTimeStamp>
          </xd:SignatureTimeStamp>
          <TimeStampValidationData xmlns="http://uri.etsi.org/01903/v1.4.1#">
            <xd:CertificateValues>
              <xd:EncapsulatedX509Certificate>MIILkzCCCXugAwIBAgITTgAAAASYOR/4A7hb3AAAAAAABDANBgkqhkiG9w0BAQ0FADBzMRkwFwYDVQQFExBDUEotMi0xMDAtMDk4MzExMQ0wCwYDVQQLEwREQ0ZEMQ8wDQYDVQQKEwZNSUNJVFQxCzAJBgNVBAYTAkNSMSkwJwYDVQQDEyBDQSBSQUlaIE5BQ0lPTkFMIC0gQ09TVEEgUklDQSB2MjAeFw0xNTAyMjUyMTQ3NDNaFw0zMTAyMjUyMTU3NDNaMIGAMRkwFwYDVQQFExBDUEotMi0xMDAtMDk4MzExMQswCQYDVQQGEwJDUjEPMA0GA1UEChMGTUlDSVRUMQ0wCwYDVQQLEwREQ0ZEMTYwNAYDVQQDEy1DQSBQT0xJVElDQSBTRUxMQURPIERFIFRJRU1QTyAtIENPU1RBIFJJQ0EgdjIwggIiMA0GCSqGSIb3DQEBAQUAA4ICDwAwggIKAoICAQC2m5S5sYbQiWTklYT8+i9PCNAXS/Mw/TByDhY7zNP7WyJtPSUnSbQRLdQ3hMPuJ6iVgoZWNKx1TJ7MzNVPOv713eEcqqDm69XWSSaQJEz3HbTAVC23V3PJcEuuQfJuKZ+7YP2VMMhBj73UoJdQqMx3nJpECJDjzCrCZHEPtusDRa1+CEmm61ghSDKwUvjow98rkuBvu837MWb3iDj9y8KbbKvme4CPRiAnmZv9N8H5q1zrO6EmWX46+z4ofkUji7flDLzVxCG9b3irrGf7ig+IzfXBBqyr/OLNg32xKZNdezbSKDRsjHxQMpeS6vHu+spOPK65ujLhjTLNHF5v31x+fFPiz++Iz1DoUfTpEz/GlB3Z6HceP2eKgghwOrEgzZ9sT+l0aGxolASLeiiyW73TWyuL1ubRPaJV41ZfFzgZcb7b/LDei31claIEm+OMPEF1s5dfjsAByXqQCl0UUuTYqaBT8N8OC7qh/KZYQx4jbdgl2vvgR/bnaD1VO6AEbySBHW7sG1XgDkjKsPZr2EtnacZ6pdAlAI69pYPabwOo5wvJhKhFXh3ymhV5JNThCpbqGX+7x1eL8eTfelvsbmmnZtS5+Rtol9bsSLG/BAwhNHJmFHvnbper5cHJ4TPmz+k0aveKM2i+yGeRcp/0N5ZOKoWCia4apU7RcBZnTFVFfQIDAQABo4IGEDCCBgwwEAYJKwYBBAGCNxUBBAMCAQAwHQYDVR0OBBYEFLC74AguSxNo8NCARANnpD//JWP2MIIDvwYDVR0gBIIDtjCCA7IwggEUBgdggTwBAQEBMIIBBzCBpgYIKwYBBQUHAgIwgZkegZYASQBtAHAAbABlAG0AZQBuAHQAYQAgAGwAYQAgAFAAbwBsAGkAdABpAGMAYQAgAGQAZQAgAGwAYQAgAFIAYQBpAHoAIABDAG8AcwB0AGEAcgByAGkAYwBlAG4AcwBlACAAZABlACAAQwBlAHIAdABpAGYAaQBjAGEAYwBpAG8AbgAgAEQAaQBnAGkAdABhAGwAIAB2ADIwKgYIKwYBBQUHAgEWHmh0dHA6Ly93d3cuZmlybWFkaWdpdGFsLmdvLmNyADAwBggrBgEFBQcCARYkaHR0cDovL3d3dy5taWNpdC5nby5jci9maXJtYWRpZ2l0YWwAMIIBWwYIYIE8AQEBAQEwggFNMIHsBggrBgEFBQcCAjCB3x6B3ABJAG0AcABsAGUAbQBlAG4AdABhACAAbABhACAAUABvAGwAaQB0AGkAYwBhACAAYwBvAG0AbwAgAEMAQQAgAEUAbQBpAHMAbwByAGEAIABwAGEAcgBhACAAUwBlAGwAbABhAGQAbwAgAGQAZQAgAFQAaQBlAG0AcABvACAAcABlAHIAdABlAG4AZQBjAGkAZQBuAHQAZQAgAGEAIABsAGEAIABQAEsASQAgAE4AYQBjAGkAbwBuAGEAbAAgAGQAZQAgAEMAbwBzAHQAYQAgAFIAaQBjAGEAIAB2ADIwKgYIKwYBBQUHAgEWHmh0dHA6Ly93d3cuZmlybWFkaWdpdGFsLmdvLmNyADAwBggrBgEFBQcCARYkaHR0cDovL3d3dy5taWNpdC5nby5jci9maXJtYWRpZ2l0YWwAMIIBNwYIYIE8AQEBAQUwggEpMIHIBggrBgEFBQcCAjCBux6BuABJAG0AcABsAGUAbQBlAG4AdABhACAAbABhACAAUABvAGwAaQB0AGkAYwBhACAAZABlACAAUwBlAGwAbABhAGQAbwAgAGQAZQAgAFQAaQBlAG0AcABvACAAZABlAGwAIABTAGkAcwB0AGUAbQBhACAATgBhAGMAaQBvAG4AYQBsACAAZABlACAAQwBlAHIAdABpAGYAaQBjAGEAYwBpAG8AbgAgAEQAaQBnAGkAdABhAGwAIAB2ADIwKgYIKwYBBQUHAgEWHmh0dHA6Ly93d3cuZmlybWFkaWdpdGFsLmdvLmNyADAwBggrBgEFBQcCARYkaHR0cDovL3d3dy5taWNpdC5nby5jci9maXJtYWRpZ2l0YWwAMBkGCSsGAQQBgjcUAgQMHgoAUwB1AGIAQwBBMAsGA1UdDwQEAwIBhjAPBgNVHRMBAf8EBTADAQH/MB8GA1UdIwQYMBaAFODy/n3ERE5Q5DX9CImPToQZRDNAMIHSBgNVHR8EgcowgccwgcSggcGggb6GWmh0dHA6Ly93d3cuZmlybWFkaWdpdGFsLmdvLmNyL3JlcG9zaXRvcmlvL0NBJTIwUkFJWiUyME5BQ0lPTkFMJTIwLSUyMENPU1RBJTIwUklDQSUyMHYyLmNybIZgaHR0cDovL3d3dy5taWNpdC5nby5jci9maXJtYWRpZ2l0YWwvcmVwb3NpdG9yaW8vQ0ElMjBSQUlaJTIwTkFDSU9OQUwlMjAtJTIwQ09TVEElMjBSSUNBJTIwdjIuY3JsMIHmBggrBgEFBQcBAQSB2TCB1jBmBggrBgEFBQcwAoZaaHR0cDovL3d3dy5maXJtYWRpZ2l0YWwuZ28uY3IvcmVwb3NpdG9yaW8vQ0ElMjBSQUlaJTIwTkFDSU9OQUwlMjAtJTIwQ09TVEElMjBSSUNBJTIwdjIuY3J0MGwGCCsGAQUFBzAChmBodHRwOi8vd3d3Lm1pY2l0LmdvLmNyL2Zpcm1hZGlnaXRhbC9yZXBvc2l0b3Jpby9DQSUyMFJBSVolMjBOQUNJT05BTCUyMC0lMjBDT1NUQSUyMFJJQ0ElMjB2Mi5jcnQwDQYJKoZIhvcNAQENBQADggIBADnF0LdoBRhNynIHrWcNmRTmX3HqQBdO7rIIqhZvDdfVj/Ew2Io73K/eW3DRI28HmV545pRKxU5lKeZy7szI+W8+ZTApBGZgQErw5Klfk20b2bul15OEYphIz3d1NC2lQG5PggpO9KQtHEMeGCDx569UKsYekBaWfz7q7V7a+k4xFGKJFNyKQP0HAsmpfLSuJvqRrEORuQpNRxGzljIF3N1VTwzFTnW2sH7DBVoH3a/Viggs8BXqBpp2bqdfUJKiwgCmY//9fBP1zLiyEKthG1lKmzs06OdjmWeqL/6QBlfBbQtecqrfHIfJAnkwsIGXGLd39cM0jAZFnENl2z5unJnHdCLnxro/ct06E7bYJ4MJcWA9s4IrDREHjSAO4PczDzE0W/a0cpGDdYGvXIuH3qRV1LutTmecxC5+mALhBEWV1JAAr0W7LAWTRBtwjHNas9AVxb4SOGbtEV9jabics2QqNU08PiMROjuM/qnKACR5euRZG6k8eP7ft1n3ufHmP9FpPz5jWF37m4ciVm/3VJTA/RvBkzwGFdISOyOUx0Ei4wx8z2MeGaa0ZEhY7kwOugT6Jsi/npc/tVcDxCo35g4cz47tFkY4r2hoUTPqvrlStanbwdI5xD3P3j2Z7rVwal+R/Nx3Ma6EP+mf73m8w+KdZHrQbL/oXIB9A/GW+roN</xd:EncapsulatedX509Certificate>
  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  </xd:CertificateValues>
            <xd:RevocationValues>
              <xd:CRLValues>
                <xd:EncapsulatedCRLValue>MIIDLDCCARQCAQEwDQYJKoZIhvcNAQENBQAwgYAxGTAXBgNVBAUTEENQSi0yLTEwMC0wOTgzMTExCzAJBgNVBAYTAkNSMQ8wDQYDVQQKEwZNSUNJVFQxDTALBgNVBAsTBERDRkQxNjA0BgNVBAMTLUNBIFBPTElUSUNBIFNFTExBRE8gREUgVElFTVBPIC0gQ09TVEEgUklDQSB2MhcNMjAwNDAzMTU1MTUyWhcNMjAwNjA0MDQxMTUyWqBfMF0wHwYDVR0jBBgwFoAUsLvgCC5LE2jw0IBEA2ekP/8lY/YwEAYJKwYBBAGCNxUBBAMCAQAwCgYDVR0UBAMCASMwHAYJKwYBBAGCNxUEBA8XDTIwMDYwMzE2MDE1MlowDQYJKoZIhvcNAQENBQADggIBAEzF2MjgJasVEmzh4gbd0A571IxMw+h53zqH5+T08aZ/9y/ZFCivAIFTxDdUQwOFSfpcBDgPU8ZUXqtdarO40vtpbONn22sCumeQuZ2TV1EEKm0+Gki6i5RtYDOhS8Sh0S1QUn4Gop4BAKMNpDJXyDqE1R/ofnP4y4MtTv6vBSxU4N38vEFHR880b2En91xtw9pZhuey7D/Y9wqh/HaOb4Zm1sexu/96ALjmn2p2NOUBcauQrmlTw4S/23+cGMucVdzZX4VPF1IZSxTUXPQstmr1ZIhyBJZidGG1GtwaFTx+5e7pSVoYsxkQfJdFCj9eLfRkUTt4fDaqzYGzdd3CHAfYn5yysU9bug3gYdxDkAclHPlIjlrF9AYY9FpIJzWuNAqM52vYP+yAJj6uwtl7aOV+I0fNgKWSXOjw1xHX2xZwPIRK4eqNsulveScrpxs3YCZui94q4tmrT12/gi0rlO0FypXZL+FjJlcI48wmn26MLgX1slDW59gJC9dGhrltI+E1F1tQQiL6iKoh/BrsXnpgfwYmhJeCJFIWeyKs0Rkt1Qaz7JBggp9fHzaa+WrT/pWj2/KUTEr9lAugU13TrizKKmofk3g0J9oXCYw82PoWqyNUfH8Nb7LiE85a1FCu7to/dyzZDkJhjEau31xn0SctVqQZWHtRAQBMNJgjoOIB</xd:EncapsulatedCRLValue>
  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  </xd:CRLValues>
            </xd:RevocationValues>
          </TimeStampValidationData>
          <xd:CompleteCertificateRefs>
            <xd:CertRefs>
              <xd:Cert>
                <xd:CertDigest>
                  <DigestMethod Algorithm="http://www.w3.org/2001/04/xmlenc#sha256"/>
                  <DigestValue>9MOmB5Qo76TeXgvr2HcOBYJvmbrzA9UTDRxJc3BR+Ak=</DigestValue>
                </xd:CertDigest>
                <xd:IssuerSerial>
                  <X509IssuerName>CN=CA POLITICA PERSONA FISICA - COSTA RICA v2, OU=DCFD, O=MICITT, C=CR, SERIALNUMBER=CPJ-2-100-098311</X509IssuerName>
                  <X509SerialNumber>1672555889905774989374701447987177132319047683</X509SerialNumber>
                </xd:IssuerSerial>
              </xd:Cert>
              <xd:Cert>
                <xd:CertDigest>
                  <DigestMethod Algorithm="http://www.w3.org/2001/04/xmlenc#sha256"/>
                  <DigestValue>MsKOaEooPfFdp2G4uOeantctgd21V4JKgjo/Bpp+d90=</DigestValue>
                </xd:CertDigest>
                <xd:IssuerSerial>
                  <X509IssuerName>CN=CA RAIZ NACIONAL - COSTA RICA v2, C=CR, O=MICITT, OU=DCFD, SERIALNUMBER=CPJ-2-100-098311</X509IssuerName>
                  <X509SerialNumber>1739458125498116918358806673373806027304075266</X509SerialNumber>
                </xd:IssuerSerial>
              </xd:Cert>
              <xd:Cert>
                <xd:CertDigest>
                  <DigestMethod Algorithm="http://www.w3.org/2001/04/xmlenc#sha256"/>
                  <DigestValue>/Z6nMJSOwlh1/TxKd4gV9X8iYfc5vomN1yD6LgfvfEI=</DigestValue>
                </xd:CertDigest>
                <xd:IssuerSerial>
                  <X509IssuerName>CN=CA RAIZ NACIONAL - COSTA RICA v2, C=CR, O=MICITT, OU=DCFD, SERIALNUMBER=CPJ-2-100-098311</X509IssuerName>
                  <X509SerialNumber>155150036479860318890910376525337462028</X509SerialNumber>
                </xd:IssuerSerial>
              </xd:Cert>
            </xd:CertRefs>
          </xd:CompleteCertificateRefs>
          <xd:CompleteRevocationRefs>
            <xd:OCSPRefs>
              <xd:OCSPRef>
                <xd:OCSPIdentifier>
                  <xd:ResponderID>
                    <xd:ByKey>oysPZjBC9csLBZaRXbrB/TIjv5k=</xd:ByKey>
                  </xd:ResponderID>
                  <xd:ProducedAt>2020-04-23T17:55:45Z</xd:ProducedAt>
                </xd:OCSPIdentifier>
                <xd:DigestAlgAndValue>
                  <DigestMethod Algorithm="http://www.w3.org/2001/04/xmlenc#sha256"/>
                  <DigestValue>qPW4lRvjQIQZI07fPJUAeEey0pev6Df8hHIUeHdlmTo=</DigestValue>
                </xd:DigestAlgAndValue>
              </xd:OCSPRef>
            </xd:OCSPRefs>
            <xd:CRLRefs>
              <xd:CRLRef>
                <xd:DigestAlgAndValue>
                  <DigestMethod Algorithm="http://www.w3.org/2001/04/xmlenc#sha256"/>
                  <DigestValue>Ny6L0y7iTrumXvzXlCFb6lYrEkr3o+8O8ki58ur6284=</DigestValue>
                </xd:DigestAlgAndValue>
                <xd:CRLIdentifier>
                  <xd:Issuer>CN=CA POLITICA PERSONA FISICA - COSTA RICA v2, OU=DCFD, O=MICITT, C=CR, SERIALNUMBER=CPJ-2-100-098311</xd:Issuer>
                  <xd:IssueTime>2020-04-03T15:44:35Z</xd:IssueTime>
                </xd:CRLIdentifier>
              </xd:CRLRef>
              <xd:CRLRef>
                <xd:DigestAlgAndValue>
                  <DigestMethod Algorithm="http://www.w3.org/2001/04/xmlenc#sha256"/>
                  <DigestValue>+Nt/0PY87c/0iaBSdAZeV1d4YtHUjuhy65WoDLMXYHw=</DigestValue>
                </xd:DigestAlgAndValue>
                <xd:CRLIdentifier>
                  <xd:Issuer>CN=CA RAIZ NACIONAL - COSTA RICA v2, C=CR, O=MICITT, OU=DCFD, SERIALNUMBER=CPJ-2-100-098311</xd:Issuer>
                  <xd:IssueTime>2020-02-18T17:54:16Z</xd:IssueTime>
                </xd:CRLIdentifier>
              </xd:CRLRef>
            </xd:CRLRefs>
          </xd:CompleteRevocationRefs>
          <xd:RevocationValues>
            <xd:OCSPValues>
              <xd:EncapsulatedOCSPValue>MIIGQQoBAKCCBjowggY2BgkrBgEFBQcwAQEEggYnMIIGIzCBxaIWBBSjKw9mMEL1ywsFlpFdusH9MiO/mRgPMjAyMDA0MjMxNzU1NDVaMIGZMIGWMEwwCQYFKw4DAhoFAAQUzgxHzN03kqP+e9oD7BphnZQwSGIEFLR0i6ue23bwf6Uo45StMcxy8LMpAhMUAACB1TVuMAEoqyvSAAAAAIHVgAAYDzIwMjAwNDIzMTU1MDU2WqARGA8yMDIwMDQyNTA0MTA1NlqhIDAeMBwGCSsGAQQBgjcVBAQPFw0yMDA0MjQxNjAwNTZaMA0GCSqGSIb3DQEBCwUAA4IBAQAj1gFJ6rAXIy9HaxetPX4FiiQpSeeDNFfVVuaCrU6pPOOEVFX29RrIwew99WJcPSmeXEap9kbLQFw0zQWEHAv2omY+Y869z/HDBkUNu7+cf8Bbklb5jLzSFSOcZykNEkuTN3qv1aljKrexTXZ7l5HZX21sVHjWwwKFP7nUcwz71AJkPSPj9zwHHiI1nfTbFXWTLTjuY68SKl1RYR4+hVVjPVJnOiBsreqxknah/LLNRMv/DPpC/DxMPzSyna4Njc2Kt+mW99VCe0ASlxRS4tMSQ3fIymD/z2ZeeQlmXfBLfKZb4YYbA4sN9nYhvX7jHvH7UqKmhwkw95vXowt+Vb9qoIIEQzCCBD8wggQ7MIIDI6ADAgECAhMUAAgD/hPOBcG9tCuzAAEACAP+MA0GCSqGSIb3DQEBCwUAMIGZMRkwFwYDVQQFExBDUEotNC0wMDAtMDA0MDE3MQswCQYDVQQGEwJDUjEkMCIGA1UEChMbQkFOQ08gQ0VOVFJBTCBERSBDT1NUQSBSSUNBMSIwIAYDVQQLExlESVZJU0lPTiBTSVNURU1BUyBERSBQQUdPMSUwIwYDVQQDExxDQSBTSU5QRSAtIFBFUlNPTkEgRklTSUNBIHYyMB4XDTIwMDQyMjIwMTczNloXDTIwMDUwNjIwMTczNlowHjEcMBoGA1UEAxMTU0ktQVBPQ1MtMTAxLmZkaS5jcjCCASIwDQYJKoZIhvcNAQEBBQADggEPADCCAQoCggEBALusNwons4Xxy6yRDBWHPlH0Ia/Qg2gSCn1F/0Apy4KQ9YFi5jGCkJ4iRDxSLLwjGwGHFmbEVaIv4DyySOQ9dtqurJOzINxBgbOjj+3BRHFw1Nh+wYvxSN7JPqeCMqf2AGRkYsM9kxJ02IyzsHFkzckjBtFFaOdVeP+2mDHHZ33z7OM2NmDkOlulsO7GWPimkd5DvY1wDneVeJ65bkokVUwryeuN1zbMIM9BYPejj0/M7EIquzlYsMQasLnG46lyPfS9rxHjDXWV+FUTe36a0YrnuFw/ADiZ5WFgLqILMDq0+ZvNG6NX5Q1vMx+mqEegsFe+POTB+Ls4cmawNcu8YzUCAwEAAaOB9TCB8jA9BgkrBgEEAYI3FQcEMDAuBiYrBgEEAYI3FQiFxOpbgtHjNZWRG4L5lxiGpctrgX+D9vx3gbjxMwIBZAIBBzATBgNVHSUEDDAKBggrBgEFBQcDCTAOBgNVHQ8BAf8EBAMCB4AwGwYJKwYBBAGCNxUKBA4wDDAKBggrBgEFBQcDCTAPBgkrBgEFBQcwAQUEAgUAMB8GA1UdIwQYMBaAFLR0i6ue23bwf6Uo45StMcxy8LMpMB0GA1UdDgQWBBSjKw9mMEL1ywsFlpFdusH9MiO/mTAeBgNVHREEFzAVghNTSS1BUE9DUy0xMDEuZmRpLmNyMA0GCSqGSIb3DQEBCwUAA4IBAQBVrbuetr3Izv/gTDXJREg0rF2oLEdPlRUT1dZNLMXh/k+lvggrPm6crky8IRR5XG6pqsNWxTK6Nf6tyGEVtxiGSyqdfZ8n1m3DtU8MFRKoClq1AGNWsSJilH6ZOEliBrR3dzCv9d+b+wqOglko/bAb5gJHqARi+0A95NRvFef97S/n9RlZtNAjQjB8dQELNjr/P0dDq4HMvlkU9toH4N9XTcGAiX3b+y38wEiXiJSVnQwISz5yaREVgZyScIhzHkl2HeIwAMjLiN6vID413Sjtnc5Zz0vo7VKxz6ec943mknJ6SLcj+987J/VLcaghiW5QtysalsVCAsTrUY9pedGu</xd:EncapsulatedOCSPValue>
            </xd:OCSPValues>
            <xd:CRLValues>
              <xd:EncapsulatedCRLValue>MIIDKDCCARACAQEwDQYJKoZIhvcNAQENBQAwfTEZMBcGA1UEBRMQQ1BKLTItMTAwLTA5ODMxMTELMAkGA1UEBhMCQ1IxDzANBgNVBAoTBk1JQ0lUVDENMAsGA1UECxMERENGRDEzMDEGA1UEAxMqQ0EgUE9MSVRJQ0EgUEVSU09OQSBGSVNJQ0EgLSBDT1NUQSBSSUNBIHYyFw0yMDA0MDMxNTQ0MzVaFw0yMDA2MDQwNDA0MzVaoF8wXTAfBgNVHSMEGDAWgBRonWk2y4Rue+qTYRn/WDAd1f9cyzAQBgkrBgEEAYI3FQEEAwIBADAKBgNVHRQEAwIBJDAcBgkrBgEEAYI3FQQEDxcNMjAwNjAzMTU1NDM1WjANBgkqhkiG9w0BAQ0FAAOCAgEADe+JbuvB7r5XTNNHqHN1eBZAOAYbS3Cxei1gVPLrmvpyPtsrB9RA+RIyW2TnebdSo2rttqMkcq32Sbo8q/r1ZtjWsdnbG5w/VO/R7GUGs1Er6hwInaJ9jDQQ/iftnL1g21n0shLecaivSyTZGWpVhK2bp+xu+yQRWjpFZZqWLTRcf8Cbg+SY1i+6hXRc6wGbt/htuUU2YB26AENCfh2J7w4aWaMauSlRwEFerH1fU6aJL+ZnzqU249hGAURDTmGJK2J2dViZBp/4iwEaAHIKSNgA5AhV5/pIIis0tvPz8W0tfmipbR0qy9bYP/9GMIJoJWMuJkj2wH52O6s64lN1hcS3cEeYlXh9GTP2MeS94zHFszzGl2VDxmIUrLTQMGFXmRdHDbVn+ngeKvoyDj1AY4lN1IF8EeLUWLKI5aRJleqFXugWMMaInlOsAvVE1lqQYErmIkuIwtewzN2W1uHClB1edFOLWWgHr7JRbLa1lzECRVFonN68Q83cE1rHm0Z7T3NrFs3xzZPZ6RSSqU+YesfiqQokAa8v4NHBt06n1cXX5v2RkF/91zi/CDj5YAYsj70fQBXTph0nHp3JyPRnyyhAxlr9acEneDNXIT9CU0ycFcijK9ThmF8a3afg46V7O0aT33rTQQhXwR7zsIr/I6UJzXhn/dg2VJ1akdEGuUw=</xd:EncapsulatedCRLValue>
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</xd:CRLValues>
          </xd:RevocationValues>
          <xd:SigAndRefsTimeStamp>
            <CanonicalizationMethod Algorithm="http://www.w3.org/TR/2001/REC-xml-c14n-20010315"/>
            <xd:EncapsulatedTimeStamp>MIIK0gYJKoZIhvcNAQcCoIIKwzCCCr8CAQMxDzANBglghkgBZQMEAgEFADBzBgsqhkiG9w0BCRABBKBkBGIwYAIBAQYIYIE8AQEBAQUwMTANBglghkgBZQMEAgEFAAQg4zo5dsv95P06DP+BTj1c2aUzhN7sVWzusr27MJG2Ba4CBAm4oWYYDzIwMjAwNDIzMTc1NzA4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MzE3NTcwOFowLwYJKoZIhvcNAQkEMSIEIL5qXyjughwq4cd9Q4LQ1yd1BBqzNzgUvwDovKOfdRRuMDcGCyqGSIb3DQEJEAIvMSgwJjAkMCIEIDcrk3iY5iZu+N7/iFpVKDYeTZ9u7elabVQcL5d9tumpMA0GCSqGSIb3DQEBAQUABIIBABpgsybAC2P5y/5zhrwX2hAASzH13bdLuV+C9Ypb2UPep96Vl9ObhvMMp+rnuyUnVUZGdrlVmKF+hqZz5mr5Kf/gV2RsW61om0eBDxRtoGZCXpFVZ1eI6fSmnvsiAQZ3aXZx8B4LVFvOOkSpTswORx4Ig4zpQWRGERZFh7zFESFgU7FBPXO2enK+OVLhm9HYNvsiORm60jwVbp2XLSrKyzBrjSwNnfncjrHWSzTI/CV1SIJONR0+qUdaptaUJh2bbWqdQi88OUzUm8INicP45/wZzNvZNOT9tdZmP7BSj+KMJXVK4e+6oNTBm1bB6vtXs3s2hKw+/zMFL1GLFWJbmh0=</xd:EncapsulatedTimeStamp>
          </xd:SigAndRefsTimeStamp>
        </xd:UnsignedSignatureProperties>
      </xd:UnsignedProperties>
    </xd:QualifyingProperties>
  </Object>
</Signature>
</file>

<file path=_xmlsignatures/sig3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5tp4yIw+XMNdf1M7xSkiJxrQJ3UZMpwrYuQm8/cKgrw=</DigestValue>
    </Reference>
    <Reference Type="http://www.w3.org/2000/09/xmldsig#Object" URI="#idOfficeObject">
      <DigestMethod Algorithm="http://www.w3.org/2001/04/xmlenc#sha256"/>
      <DigestValue>fstFK4eEi6PctKY2pYshcdgNPTIsrKlfHpdXPd/D0/0=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VT99DtCt8kcgfWApWkONzoF85I7+LDwsI40KRowpwRQ=</DigestValue>
    </Reference>
  </SignedInfo>
  <SignatureValue>GYmjlD1RvfpkE7PFN5K/XMtaFB1kUgUpXU5tTfY+0pPe8eBIxtbMVgUBmgSZIVlY4wCoMqw/iALX
Vt7jPgRQmLLWxG/UBQv2R8xLhWvLQ9GR0Y4yjaUqOc0KiXFazHp1e5OFmU9tnWzzY8naIOK1iFOE
/WBNdLvvF4Jgj8RHdNvPHa/iGCQot3ugpNVLLxGfHm+x4PK+u+9IjICJ9zO3HCCPxwB9SnjmVJoa
dQr8YLr8XLulePVOnihLP2meQji+nuHAR+FPDWlLBtdpuIyv7oP4GAYY6hwDxOhIjZfUXZAe5Vgy
Eidc/m68gYyB3p7dkCzUIN6HcGnyt+Eko25PGA==</SignatureValue>
  <KeyInfo>
    <X509Data>
      <X509Certificate>MIIFtTCCBJ2gAwIBAgITFAADWDP2f7i8lcc+FAAAAANYMzANBgkqhkiG9w0BAQsFADCBmTEZMBcGA1UEBRMQQ1BKLTQtMDAwLTAwNDAxNzELMAkGA1UEBhMCQ1IxJDAiBgNVBAoTG0JBTkNPIENFTlRSQUwgREUgQ09TVEEgUklDQTEiMCAGA1UECxMZRElWSVNJT04gU0lTVEVNQVMgREUgUEFHTzElMCMGA1UEAxMcQ0EgU0lOUEUgLSBQRVJTT05BIEZJU0lDQSB2MjAeFw0xODA0MTkxNDQ1MTFaFw0yMjA0MTgxNDQ1MTFaMIG3MRkwFwYDVQQFExBDUEYtMDctMDE1NC0wMjMwMRcwFQYDVQQEEw5BTEVNQU4gUkFNSVJFWjEXMBUGA1UEKhMOR1VTVEFWTyBBRE9MRk8xCzAJBgNVBAYTAkNSMRcwFQYDVQQKEw5QRVJTT05BIEZJU0lDQTESMBAGA1UECxMJQ0lVREFEQU5PMS4wLAYDVQQDEyVHVVNUQVZPIEFET0xGTyBBTEVNQU4gUkFNSVJFWiAoRklSTUEpMIIBIjANBgkqhkiG9w0BAQEFAAOCAQ8AMIIBCgKCAQEA1k6Q5TO3jMiBqfwsDSjBEXsSW0mRyR16Fp1H3ULFntFfO6F6KrNzABGB8IAKl+09K+GnXn36QSecXlrSZ7w2eQOQGNjOD2zq2mVE+c6sfkpgI6OWkYLDonQZ+XngId7ghSejrVCpiloclJTExMcLHrTo2YNaxeivvYn02DryiKF2UXJ/84d58f6u1qsh4ZSYlIczGaghMEPExqWYOTsQQ5TkKaTDnNn7tPYSN6TamBEmf8xDG0puzR2p8h/NtSlj0M8LX5cLXVPIlcit9/WJB5J31UdLGxz2BEXjsKP8e1Eog2degLPGibvJZI6X8VjtijzKGCXMhhNWRrLgRdtu3wIDAQABo4IB1DCCAdAwHQYDVR0OBBYEFBFj55V21Jpk6GZrI87Iecc3e7gCMB8GA1UdIwQYMBaAFLR0i6ue23bwf6Uo45StMcxy8LMpMF4GA1UdHwRXMFUwU6BRoE+GTWh0dHA6Ly9mZGkuc2lucGUuZmkuY3IvcmVwb3NpdG9yaW8vQ0ElMjBTSU5QRSUyMC0lMjBQRVJTT05BJTIwRklTSUNBJTIwdjIuY3JsMIGVBggrBgEFBQcBAQSBiDCBhTBZBggrBgEFBQcwAoZNaHR0cDovL2ZkaS5zaW5wZS5maS5jci9yZXBvc2l0b3Jpby9DQSUyMFNJTlBFJTIwLSUyMFBFUlNPTkElMjBGSVNJQ0ElMjB2Mi5jcnQwKAYIKwYBBQUHMAGGHGh0dHA6Ly9vY3NwLnNpbnBlLmZpLmNyL29jc3AwDgYDVR0PAQH/BAQDAgbAMD0GCSsGAQQBgjcVBwQwMC4GJisGAQQBgjcVCIXE6luC0eM1lZEbgvmXGIaly2uBf4G50nKBnr94AgFkAgEHMBMGA1UdJQQMMAoGCCsGAQUFBwMEMBsGCSsGAQQBgjcVCgQOMAwwCgYIKwYBBQUHAwQwFQYDVR0gBA4wDDAKBghggTwBAQEBAjANBgkqhkiG9w0BAQsFAAOCAQEAEltV2S5UklHy0Ker6neQsx0MSPm5SW3ug1jKfRWC68wTEDqyCfiuu+PFKk1lH9BxSCreB/DS12g3+J/Vr7NYvxgZJSirhJYUevXpW61Pl6Vn7Bz8kg2XcgBjhfLGQgNTjfSLUda/S/KeINkHNLi7nJ+prmnE6G37ZI+i670vAgFSlvmjPR4rry4agqifjpUjhOSNBPc9RsP2bsnHguOC54+bhoSXQhtdfm+Ata/cayQTTYA+8XChrrMtMJAD4uz6uug35AxtOqDVZ6L9EXsMpGWnuuHjxu5jIJhWkN7JFHACNTobFpG7awcMALVqjUY9g79jFMe4X9x7U5JarGkVG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dDdOAK1OBznl2QWjYfNKS/S2T8/Vpoib0+zf0V6nNoM=</DigestValue>
      </Reference>
      <Reference URI="/xl/calcChain.xml?ContentType=application/vnd.openxmlformats-officedocument.spreadsheetml.calcChain+xml">
        <DigestMethod Algorithm="http://www.w3.org/2001/04/xmlenc#sha256"/>
        <DigestValue>vidHdF/Wv1c3UJgoTsboHfKJTcSm3eWvwZ+IAOisTH4=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+hPbASFEQ5HKw49dxaqav5k6SqsTkqu6lsRseCGJk+Q=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zeAYUsugB43h6fBQD9cTlYwnoAkQqei7Qyfzj83C0Zk=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mxHoJ7o+FAo/5s3/ShUZyhtegQXnsO3S6Ye6L5kUMho=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Y62Dz1oqMqFkW7uVZH2QbIBT0QLQaHNxq6AIAklXAuE=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sharedStrings.xml?ContentType=application/vnd.openxmlformats-officedocument.spreadsheetml.sharedStrings+xml">
        <DigestMethod Algorithm="http://www.w3.org/2001/04/xmlenc#sha256"/>
        <DigestValue>5+E+nOJjGElrnIkGocpyBBLmdJAzIG314Rbhl1VJjMk=</DigestValue>
      </Reference>
      <Reference URI="/xl/styles.xml?ContentType=application/vnd.openxmlformats-officedocument.spreadsheetml.styles+xml">
        <DigestMethod Algorithm="http://www.w3.org/2001/04/xmlenc#sha256"/>
        <DigestValue>1bZqOhWlFY/kwd8FFYnkwF+5jPjfmZ8zaOw9ZriGiLM=</DigestValue>
      </Reference>
      <Reference URI="/xl/theme/theme1.xml?ContentType=application/vnd.openxmlformats-officedocument.theme+xml">
        <DigestMethod Algorithm="http://www.w3.org/2001/04/xmlenc#sha256"/>
        <DigestValue>JNGnPKHKsPy6kmCp11/sNt3bmMqQkZWAeEqk2KQCTYU=</DigestValue>
      </Reference>
      <Reference URI="/xl/workbook.xml?ContentType=application/vnd.openxmlformats-officedocument.spreadsheetml.sheet.main+xml">
        <DigestMethod Algorithm="http://www.w3.org/2001/04/xmlenc#sha256"/>
        <DigestValue>x5b+7lOc9Fs/QFKBZRR0bxzQIp38UiBKLtZBHEXn2II=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sheet1.xml?ContentType=application/vnd.openxmlformats-officedocument.spreadsheetml.worksheet+xml">
        <DigestMethod Algorithm="http://www.w3.org/2001/04/xmlenc#sha256"/>
        <DigestValue>Iet98lED9y/L8TQrfYXVMxJ9tWV+cE1YeowRbbV7Uoc=</DigestValue>
      </Reference>
      <Reference URI="/xl/worksheets/sheet2.xml?ContentType=application/vnd.openxmlformats-officedocument.spreadsheetml.worksheet+xml">
        <DigestMethod Algorithm="http://www.w3.org/2001/04/xmlenc#sha256"/>
        <DigestValue>L2b6EFit6TM2AfvD6hJS9+cxdf7kkVdp7auKW80gSUw=</DigestValue>
      </Reference>
      <Reference URI="/xl/worksheets/sheet3.xml?ContentType=application/vnd.openxmlformats-officedocument.spreadsheetml.worksheet+xml">
        <DigestMethod Algorithm="http://www.w3.org/2001/04/xmlenc#sha256"/>
        <DigestValue>H5hnsiGF+1yJTJoY6wm8onzfY4rl153jFA0SfUjKCCc=</DigestValue>
      </Reference>
      <Reference URI="/xl/worksheets/sheet4.xml?ContentType=application/vnd.openxmlformats-officedocument.spreadsheetml.worksheet+xml">
        <DigestMethod Algorithm="http://www.w3.org/2001/04/xmlenc#sha256"/>
        <DigestValue>+gpB/8+oYYuClGeo+MUbEtaXQhyE23cLHKhIbQWPnIQ=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2020-04-23T17:57:55Z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>GERENTE</SignatureComments>
          <WindowsVersion>10.0</WindowsVersion>
          <OfficeVersion>15.0</OfficeVersion>
          <ApplicationVersion>15.0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2020-04-23T17:57:55Z</xd:SigningTime>
          <xd:SigningCertificate>
            <xd:Cert>
              <xd:CertDigest>
                <DigestMethod Algorithm="http://www.w3.org/2001/04/xmlenc#sha256"/>
                <DigestValue>Ed14PTH4ZXhdzqAA15AOvDii6IWkv/dzYgr3KzJBxcE=</DigestValue>
              </xd:CertDigest>
              <xd:IssuerSerial>
                <X509IssuerName>CN=CA SINPE - PERSONA FISICA v2, OU=DIVISION SISTEMAS DE PAGO, O=BANCO CENTRAL DE COSTA RICA, C=CR, SERIALNUMBER=CPJ-4-000-004017</X509IssuerName>
                <X509SerialNumber>446016042059583586416342571858293052210894899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http://uri.etsi.org/01903/v1.2.2#ProofOfApproval</xd:Identifier>
              <xd:Description>Aprobó este documento</xd:Description>
            </xd:CommitmentTypeId>
            <xd:AllSignedDataObjects/>
            <xd:CommitmentTypeQualifiers>
              <xd:CommitmentTypeQualifier>GERENTE</xd:CommitmentTypeQualifier>
            </xd:CommitmentTypeQualifiers>
          </xd:CommitmentTypeIndication>
        </xd:SignedDataObjectProperties>
      </xd:SignedProperties>
      <xd:UnsignedProperties>
        <xd:UnsignedSignatureProperties>
          <xd:CertificateValues>
            <xd:EncapsulatedX509Certificate>MIINADCCCuigAwIBAgITSwAAAAMTyepkVGDdawAAAAAAAzANBgkqhkiG9w0BAQ0FADB9MRkwFwYDVQQFExBDUEotMi0xMDAtMDk4MzExMQswCQYDVQQGEwJDUjEPMA0GA1UEChMGTUlDSVRUMQ0wCwYDVQQLEwREQ0ZEMTMwMQYDVQQDEypDQSBQT0xJVElDQSBQRVJTT05BIEZJU0lDQSAtIENPU1RBIFJJQ0EgdjIwHhcNMTYwMTIxMTgxNjA4WhcNMjQwMTIxMTgyNjA4WjCBmTEZMBcGA1UEBRMQQ1BKLTQtMDAwLTAwNDAxNzELMAkGA1UEBhMCQ1IxJDAiBgNVBAoTG0JBTkNPIENFTlRSQUwgREUgQ09TVEEgUklDQTEiMCAGA1UECxMZRElWSVNJT04gU0lTVEVNQVMgREUgUEFHTzElMCMGA1UEAxMcQ0EgU0lOUEUgLSBQRVJTT05BIEZJU0lDQSB2MjCCASIwDQYJKoZIhvcNAQEBBQADggEPADCCAQoCggEBAOa9ooS00UHFT099PwJl/OLq8TVJD9STp1Kcqhjl234reztc/NNzMgvwcRJiLKWY5RaKWwxbEDOsgIcIp32gmNH057NqgAQcRAVfWLIVjqqTtQCkj3ZgTFUZeYwXe2qKgV/jRAfwy9ZQAO/la9ccWh7Upwf3y6Z9MAqA+er/o6FUfIBDnzSxBJvLlN5VuVXmp0bm5KT/wCYm/SIktDCIGAzIDo1ndowbhfTs6D/cMRzlMQgFQz6cwutaOGg13ojo0OLeqbNR/c8ERom5xcaMiGkJ4EPv30v4fb6lCtX+M3Soz+uha+tr9s0gWXPSrpyXWAWWrLl4yugXT5RxvLx7kWsCAwEAAaOCCFowgghWMBAGCSsGAQQBgjcVAQQDAgEAMB0GA1UdDgQWBBS0dIurntt28H+lKOOUrTHMcvCzKTCCBdYGA1UdIASCBc0wggXJMIIBFAYHYIE8AQEBATCCAQcwgaYGCCsGAQUFBwICMIGZHoGWAEkAbQBwAGwAZQBtAGUAbgB0AGEAIABsAGEAIABQAG8AbABpAHQAaQBjAGEAIABkAGUAIABsAGEAIABSAGEAaQB6ACAAQwBvAHMAdABhAHIAcgBpAGMAZQBuAHMAZQAgAGQAZQAgAEMAZQByAHQAaQBmAGkAYwBhAGMAaQBvAG4AIABEAGkAZwBpAHQAYQBsACAAdgAyMCoGCCsGAQUFBwIBFh5odHRwOi8vd3d3LmZpcm1hZGlnaXRhbC5nby5jcgAwMAYIKwYBBQUHAgEWJGh0dHA6Ly93d3cubWljaXQuZ28uY3IvZmlybWFkaWdpdGFsADCCAVUGCGCBPAEBAQEBMIIBRzCB5gYIKwYBBQUHAgIwgdkegdYASQBtAHAAbABlAG0AZQBuAHQAYQAgAGwAYQAgAFAAbwBsAGkAdABpAGMAYQAgAGQAZQAgAEMAQQAgAEUAbQBpAHMAbwByAGEAIABwAGEAcgBhACAAUABlAHIAcwBvAG4AYQBzACAARgBpAHMAaQBjAGEAcwAgAHAAZQByAHQAZQBuAGUAYwBpAGUAbgB0AGUAIABhACAAbABhACAAUABLAEkAIABOAGEAYwBpAG8AbgBhAGwAIABkAGUAIABDAG8AcwB0AGEAIABSAGkAYwBhACAAdgAyMCoGCCsGAQUFBwIBFh5odHRwOi8vd3d3LmZpcm1hZGlnaXRhbC5nby5jcgAwMAYIKwYBBQUHAgEWJGh0dHA6Ly93d3cubWljaXQuZ28uY3IvZmlybWFkaWdpdGFsADCCAagGCGCBPAEBAQECMIIBmjCCATgGCCsGAQUFBwICMIIBKh6CASYASQBtAHAAbABlAG0AZQBuAHQAYQAgAGwAYQAgAFAAbwBsAGkAdABpAGMAYQAgAHAAYQByAGEAIABjAGUAcgB0AGkAZgBpAGMAYQBkAG8AIABkAGUAIABmAGkAcgBtAGEAIABkAGkAZwBpAHQAYQBsACAAZABlACAAcABlAHIAcwBvAG4AYQBzACAAZgBpAHMAaQBjAGEAcwAgACgAYwBpAHUAZABhAGQAYQBuAG8ALwByAGUAcwBpAGQAZQBuAHQAZQApACAAcABlAHIAdABlAG4AZQBjAGkAZQBuAHQAZQAgAGEAIABsAGEAIABQAEsASQAgAE4AYQBjAGkAbwBuAGEAbAAgAGQAZQAgAEMAbwBzAHQAYQAgAFIAaQBjAGEAIAB2ADIwKgYIKwYBBQUHAgEWHmh0dHA6Ly93d3cuZmlybWFkaWdpdGFsLmdvLmNyADAwBggrBgEFBQcCARYkaHR0cDovL3d3dy5taWNpdC5nby5jci9maXJtYWRpZ2l0YWwAMIIBqAYIYIE8AQEBAQMwggGaMIIBOAYIKwYBBQUHAgIwggEqHoIBJgBJAG0AcABsAGUAbQBlAG4AdABhACAAbABhACAAUABvAGwAaQB0AGkAYwBhACAAcABhAHIAYQAgAGMAZQByAHQAaQBmAGkAYwBhAGQAbwAgAGQAZQAgAGEAdQB0AGUAbgB0AGkAYwBhAGMAaQBvAG4AIABkAGUAIABwAGUAcgBzAG8AbgBhAHMAIABmAGkAcwBpAGMAYQBzACAAKABjAGkAdQBkAGEAZABhAG4AbwAvAHIAZQBzAGkAZABlAG4AdABlACkAIABwAGUAcgB0AGUAbgBlAGMAaQBlAG4AdABlACAAYQAgAGwAYQAgAFAASwBJACAATgBhAGMAaQBvAG4AYQBsACAAZABlACAAQwBvAHMAdABhACAAUgBpAGMAYQAgAHYAMjAqBggrBgEFBQcCARYeaHR0cDovL3d3dy5maXJtYWRpZ2l0YWwuZ28uY3IAMDAGCCsGAQUFBwIBFiRodHRwOi8vd3d3Lm1pY2l0LmdvLmNyL2Zpcm1hZGlnaXRhbAAwGQYJKwYBBAGCNxQCBAweCgBTAHUAYgBDAEEwCwYDVR0PBAQDAgGGMBIGA1UdEwEB/wQIMAYBAf8CAQAwHwYDVR0jBBgwFoAUaJ1pNsuEbnvqk2EZ/1gwHdX/XMswgeoGA1UdHwSB4jCB3zCB3KCB2aCB1oZmaHR0cDovL3d3dy5maXJtYWRpZ2l0YWwuZ28uY3IvcmVwb3NpdG9yaW8vQ0ElMjBQT0xJVElDQSUyMFBFUlNPTkElMjBGSVNJQ0ElMjAtJTIwQ09TVEElMjBSSUNBJTIwdjIuY3JshmxodHRwOi8vd3d3Lm1pY2l0LmdvLmNyL2Zpcm1hZGlnaXRhbC9yZXBvc2l0b3Jpby9DQSUyMFBPTElUSUNBJTIwUEVSU09OQSUyMEZJU0lDQSUyMC0lMjBDT1NUQSUyMFJJQ0ElMjB2Mi5jcmwwgf4GCCsGAQUFBwEBBIHxMIHuMHIGCCsGAQUFBzAChmZodHRwOi8vd3d3LmZpcm1hZGlnaXRhbC5nby5jci9yZXBvc2l0b3Jpby9DQSUyMFBPTElUSUNBJTIwUEVSU09OQSUyMEZJU0lDQSUyMC0lMjBDT1NUQSUyMFJJQ0ElMjB2Mi5jcnQweAYIKwYBBQUHMAKGbGh0dHA6Ly93d3cubWljaXQuZ28uY3IvZmlybWFkaWdpdGFsL3JlcG9zaXRvcmlvL0NBJTIwUE9MSVRJQ0ElMjBQRVJTT05BJTIwRklTSUNBJTIwLSUyMENPU1RBJTIwUklDQSUyMHYyLmNydDANBgkqhkiG9w0BAQ0FAAOCAgEAXMDsvznzaps0YruV9IpoXIN3enrxNHnzu9eEW9ucl3jP3yOK4SfqwTYvJ8PKKaG+p5WxhVFVh5Qn2nm0CPR8zrxMEskqg7GdScqIpoMe9ZojSEk4Xw19cHj3KN+eetp96lBpjTlva4ipz2ES09tVUA/ctU6kRbMR22B9qjeSE8agrYKaUBc4n44h1W6K7itGkIMVB/wQ1nF8sxkoVOitqLXjVy7ZKTk+4+S0rWK7SYt2fkaQZA8tSSt6fatPx68+gDKSv3JXNWG+Nr8IXZdyrpICwI/318JPPjR0QJnD7kivjZK2QFZCbuJu4rZoyblvXJLmei4QXpSIgRMgZ0MJamP5dW2Xw3qq2YQS4ma8ZTCqecat5wFGsH81RR10JnpRp4A4NpftguvbnZhG9m8kdmOKaq4R7NRp/wM/XZi0jxsvzdtUomquCQc+AJ26AZPWVy4nj+kglEJE759oo/Qjpgu9PZrkEARInpjHzYBSeq6SCHud58pzZIwStlOMicLozcLAyOvgTKAjg9cQBg1HVi1wT2aVL76tOAI0ZlCGiSnyGq3RUEKSC3TcFfTzpPJiHKw+6nPmTAAnCN8+co+s0Prh/+Ju24hA8ShhKYy3ORQ+3u2l8EoyPUcl+EDOC2kufLbuF7AKrBDF0hXmLfon9nZBnfr/EpL/J1qRaM7am1s=</xd:EncapsulatedX509Certificate>
            <xd:EncapsulatedX509Certificate>MIIMrDCCCpSgAwIBAgITTgAAAAJzjeZ3/o5oQAAAAAAAAjANBgkqhkiG9w0BAQ0FADBzMRkwFwYDVQQFExBDUEotMi0xMDAtMDk4MzExMQ0wCwYDVQQLEwREQ0ZEMQ8wDQYDVQQKEwZNSUNJVFQxCzAJBgNVBAYTAkNSMSkwJwYDVQQDEyBDQSBSQUlaIE5BQ0lPTkFMIC0gQ09TVEEgUklDQSB2MjAeFw0xNTAyMjUxODA4MzhaFw0zMTAyMjUxODE4MzhaMH0xGTAXBgNVBAUTEENQSi0yLTEwMC0wOTgzMTExCzAJBgNVBAYTAkNSMQ8wDQYDVQQKEwZNSUNJVFQxDTALBgNVBAsTBERDRkQxMzAxBgNVBAMTKkNBIFBPTElUSUNBIFBFUlNPTkEgRklTSUNBIC0gQ09TVEEgUklDQSB2MjCCAiIwDQYJKoZIhvcNAQEBBQADggIPADCCAgoCggIBANkkXhbXpjPWMmmjmKLZBpk+EsM/nBp0JgPBtQFmnmA0d4fPlKXy8/sD0buS1QRDZZAerSvprfyaiKPAEpZpOWCl2fu46MQyyTa1DjH/ellvjADlOueC3p3O9qG5JIUrhuLTcx5G+eYyoJIURNob9O4Ur52+eTOYYqvJIYomKLc+/2pbJ0SApv+2m3p3oAp2SjTeWTMKVH6sPgqMD2izWJ3xChCefu2yec7NYaGjS1aMefYDIN2uklX7IhBTf9ErGGIPQ6Jmgoe5GvYfLB7O1BgaTcC3ZIwvGfoAowfiRYOzLfnuxuuTkUWFfafcYJTUYEkZimHeyEWh41M+kOkZE/q5jwQkfgTLGV+UQpVGMKSkzsW5EdgcI51ynZBkunnJsglTys66EEfAnoLr3uhiS67AE2Qqvvp7NOUUG1YCm7WOyEvVt1QbZUlkLZRxhlF5SKjmzhqruisBfmUz6tX6WO3EJyNT5N62YwQxSULOatx90ztuxzCHHhCcoh3xOWhWYtTwx4F2QDiRqfXfyTw9Te4CGlzmOYSQIdnOeTUTkDZ3WOxs2bAGgmGQQL+WtzIW3qj2xtspV4F7owwjlG+jhNHJzbjVxoYJoUJmyR8NCBYkdl/iNxewSUcOseZz+VVvlYJrcI1pRuJ1cnhyvWF/ymc8N1ZGtUMauSelr1tBGakNAgMBAAGjggctMIIHKTAQBgkrBgEEAYI3FQEEAwIBADAdBgNVHQ4EFgQUaJ1pNsuEbnvqk2EZ/1gwHdX/XMswggTcBgNVHSAEggTTMIIEzzCCARQGB2CBPAEBAQEwggEHMIGmBggrBgEFBQcCAjCBmR6BlgBJAG0AcABsAGUAbQBlAG4AdABhACAAbABhACAAUABvAGwAaQB0AGkAYwBhACAAZABlACAAbABhACAAUgBhAGkAegAgAEMAbwBzAHQAYQByAHIAaQBjAGUAbgBzAGUAIABkAGUAIABDAGUAcgB0AGkAZgBpAGMAYQBjAGkAbwBuACAARABpAGcAaQB0AGEAbAAgAHYAMjAqBggrBgEFBQcCARYeaHR0cDovL3d3dy5maXJtYWRpZ2l0YWwuZ28uY3IAMDAGCCsGAQUFBwIBFiRodHRwOi8vd3d3Lm1pY2l0LmdvLmNyL2Zpcm1hZGlnaXRhbAAwggFVBghggTwBAQEBATCCAUcwgeYGCCsGAQUFBwICMIHZHoHWAEkAbQBwAGwAZQBtAGUAbgB0AGEAIABsAGEAIABwAG8AbABpAHQAaQBjAGEAIABkAGUAIABDAEEAIABFAG0AaQBzAG8AcgBhACAAcABhAHIAYQAgAFAAZQByAHMAbwBuAGEAcwAgAEYAaQBzAGkAYwBhAHMAIABwAGUAcgB0AGUAbgBlAGMAaQBlAG4AdABlACAAYQAgAGwAYQAgAFAASwBJACAATgBhAGMAaQBvAG4AYQBsACAAZABlACAAQwBvAHMAdABhACAAUgBpAGMAYQAgAHYAMjAqBggrBgEFBQcCARYeaHR0cDovL3d3dy5maXJtYWRpZ2l0YWwuZ28uY3IAMDAGCCsGAQUFBwIBFiRodHRwOi8vd3d3Lm1pY2l0LmdvLmNyL2Zpcm1hZGlnaXRhbAAwggErBghggTwBAQEBAjCCAR0wgbwGCCsGAQUFBwICMIGvHoGsAEkAbQBwAGwAZQBtAGUAbgB0AGEAIABsAGEAIABwAG8AbABpAHQAaQBjAGEAIABwAGEAcgBhACAAZgBpAHIAbQBhACAAZABpAGcAaQB0AGEAbAAgAGQAZQAgAHAAZQByAHMAbwBuAGEAcwAgAGYAaQBzAGkAYwBhAHMAIAAoAGMAaQB1AGQAYQBkAGEAbgBvAC8AcgBlAHMAaQBkAGUAbgB0AGUAKQAgAHYAMjAqBggrBgEFBQcCARYeaHR0cDovL3d3dy5maXJtYWRpZ2l0YWwuZ28uY3IAMDAGCCsGAQUFBwIBFiRodHRwOi8vd3d3Lm1pY2l0LmdvLmNyL2Zpcm1hZGlnaXRhbAAwggErBghggTwBAQEBAzCCAR0wgbwGCCsGAQUFBwICMIGvHoGsAEkAbQBwAGwAZQBtAGUAbgB0AGEAIABsAGEAIABwAG8AbABpAHQAaQBjAGEAIABwAGEAcgBhACAAYQB1AHQAZQBuAHQAaQBjAGEAYwBpAG8AbgAgAGQAZQAgAHAAZQByAHMAbwBuAGEAcwAgAGYAaQBzAGkAYwBhAHMAIAAoAGMAaQB1AGQAYQBkAGEAbgBvAC8AcgBlAHMAaQBkAGUAbgB0AGUAKQAgAHYAMjAqBggrBgEFBQcCARYeaHR0cDovL3d3dy5maXJtYWRpZ2l0YWwuZ28uY3IAMDAGCCsGAQUFBwIBFiRodHRwOi8vd3d3Lm1pY2l0LmdvLmNyL2Zpcm1hZGlnaXRhbAAwGQYJKwYBBAGCNxQCBAweCgBTAHUAYgBDAEEwCwYDVR0PBAQDAgGGMA8GA1UdEwEB/wQFMAMBAf8wHwYDVR0jBBgwFoAU4PL+fcRETlDkNf0IiY9OhBlEM0AwgdIGA1UdHwSByjCBxzCBxKCBwaCBvoZaaHR0cDovL3d3dy5maXJtYWRpZ2l0YWwuZ28uY3IvcmVwb3NpdG9yaW8vQ0ElMjBSQUlaJTIwTkFDSU9OQUwlMjAtJTIwQ09TVEElMjBSSUNBJTIwdjIuY3JshmBodHRwOi8vd3d3Lm1pY2l0LmdvLmNyL2Zpcm1hZGlnaXRhbC9yZXBvc2l0b3Jpby9DQSUyMFJBSVolMjBOQUNJT05BTCUyMC0lMjBDT1NUQSUyMFJJQ0ElMjB2Mi5jcmwwgeYGCCsGAQUFBwEBBIHZMIHWMGYGCCsGAQUFBzAChlpodHRwOi8vd3d3LmZpcm1hZGlnaXRhbC5nby5jci9yZXBvc2l0b3Jpby9DQSUyMFJBSVolMjBOQUNJT05BTCUyMC0lMjBDT1NUQSUyMFJJQ0ElMjB2Mi5jcnQwbAYIKwYBBQUHMAKGYGh0dHA6Ly93d3cubWljaXQuZ28uY3IvZmlybWFkaWdpdGFsL3JlcG9zaXRvcmlvL0NBJTIwUkFJWiUyME5BQ0lPTkFMJTIwLSUyMENPU1RBJTIwUklDQSUyMHYyLmNydDANBgkqhkiG9w0BAQ0FAAOCAgEAv5rU86FMttoAqCsAJGUQl7DboiQosF/FAvhX0YhsfYWRyUL5BOmuWjIMNuljuU5Lc6BR5eWePSUkOe3acDzslBkUjKzyNRZNQA7IXkuVs1arFT5djjhGiCdzwH7+rFekbNxicdhWJSJ7Fge5dMTkErgDJDERAWfePgzg55hacoTCgX0RkBQDZ08UJMVNgNuogfGGfXYgliwoFj4SnwktHjJHmAptQyLi+tCrt4VWr8+G34FFL51bAvio+RABqD7nu26cnnyNvZ5Ce4oMIcPxUkMX/LINqOFUjY75CcBhovqUJYEobbR9cvMcu3EC2su5asHDWjZxiUQrvSRHvH+7jNYuSk84THfiNcZq99o9ra/pG3ufO07ox1IHDDlX6LX6lTt6DbKw+5Z5L9I4GphhcxWxIdeNmg7xq60Cfy02sqLHeelOoweJLr97rliieeZkXXkGRN62z+1/ZcdS4gj1v+JKHiYLquTkxZFVCo/GmjC5IfUV5SrwtF7vfsJF9HkdaEcsQ9iuKOS28OR4vR0baEsCvlMotJn3jMFbFYO/v/e9P/79T3e+cVi/Va//avW1jxgCQGvTkca6RfqTr3WkMrnwZhHBvTvu0utoIRruw4vpbboFbrm6kkRbMYlA7YopUEBsMW+iqjp6jzifnlluqriqPuBAfmTv8ASr8JE8Ytw=</xd:EncapsulatedX509Certificate>
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</xd:CertificateValues>
          <xd:SignatureTimeStamp>
            <CanonicalizationMethod Algorithm="http://www.w3.org/TR/2001/REC-xml-c14n-20010315"/>
            <xd:EncapsulatedTimeStamp>MIIK0gYJKoZIhvcNAQcCoIIKwzCCCr8CAQMxDzANBglghkgBZQMEAgEFADBzBgsqhkiG9w0BCRABBKBkBGIwYAIBAQYIYIE8AQEBAQUwMTANBglghkgBZQMEAgEFAAQg+4SIFWpfgP/MoWYdgce3Im48sC5Wn/hI0+oCTtCbVoYCBAm4oeAYDzIwMjAwNDIzMTc1ODA0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MzE3NTgwNFowLwYJKoZIhvcNAQkEMSIEII+QiShaXxxZEzxozaqiVST/diz3G13CCO3Yiv5Mxi5dMDcGCyqGSIb3DQEJEAIvMSgwJjAkMCIEIDcrk3iY5iZu+N7/iFpVKDYeTZ9u7elabVQcL5d9tumpMA0GCSqGSIb3DQEBAQUABIIBAA1Udkto/O05WZ7RvfPLO9A+4yjoF9aoPjbzOyTRjJYMPUsxPf1CdB2LarEv8rNUHWXXO2jhGB/1G/gPki58h0pzDLvguMGZm/6XvELDas1tFzx+d50rNWWnasQnqEFsbcag7moWsujkP/wvTGv1EqD8tyswQhXP5qT0P1GeWI3CqEty5LKSKvakpjpsqDEhryGQ+r4P2kJomvux+4cER8FqESltAPf9+3jGJ9zRdj652VWiZsKnszd5i/ybkwkBeMpoErS/bWnJwjDSwqxLSJZ8CGEJwaMujONWmz15nmohTTHhURtvbBuZn02oT/bvSsyqyWbMuF7/qk3fMYSyLwc=</xd:EncapsulatedTimeStamp>
          </xd:SignatureTimeStamp>
          <TimeStampValidationData xmlns="http://uri.etsi.org/01903/v1.4.1#">
            <xd:CertificateValues>
              <xd:EncapsulatedX509Certificate>MIILkzCCCXugAwIBAgITTgAAAASYOR/4A7hb3AAAAAAABDANBgkqhkiG9w0BAQ0FADBzMRkwFwYDVQQFExBDUEotMi0xMDAtMDk4MzExMQ0wCwYDVQQLEwREQ0ZEMQ8wDQYDVQQKEwZNSUNJVFQxCzAJBgNVBAYTAkNSMSkwJwYDVQQDEyBDQSBSQUlaIE5BQ0lPTkFMIC0gQ09TVEEgUklDQSB2MjAeFw0xNTAyMjUyMTQ3NDNaFw0zMTAyMjUyMTU3NDNaMIGAMRkwFwYDVQQFExBDUEotMi0xMDAtMDk4MzExMQswCQYDVQQGEwJDUjEPMA0GA1UEChMGTUlDSVRUMQ0wCwYDVQQLEwREQ0ZEMTYwNAYDVQQDEy1DQSBQT0xJVElDQSBTRUxMQURPIERFIFRJRU1QTyAtIENPU1RBIFJJQ0EgdjIwggIiMA0GCSqGSIb3DQEBAQUAA4ICDwAwggIKAoICAQC2m5S5sYbQiWTklYT8+i9PCNAXS/Mw/TByDhY7zNP7WyJtPSUnSbQRLdQ3hMPuJ6iVgoZWNKx1TJ7MzNVPOv713eEcqqDm69XWSSaQJEz3HbTAVC23V3PJcEuuQfJuKZ+7YP2VMMhBj73UoJdQqMx3nJpECJDjzCrCZHEPtusDRa1+CEmm61ghSDKwUvjow98rkuBvu837MWb3iDj9y8KbbKvme4CPRiAnmZv9N8H5q1zrO6EmWX46+z4ofkUji7flDLzVxCG9b3irrGf7ig+IzfXBBqyr/OLNg32xKZNdezbSKDRsjHxQMpeS6vHu+spOPK65ujLhjTLNHF5v31x+fFPiz++Iz1DoUfTpEz/GlB3Z6HceP2eKgghwOrEgzZ9sT+l0aGxolASLeiiyW73TWyuL1ubRPaJV41ZfFzgZcb7b/LDei31claIEm+OMPEF1s5dfjsAByXqQCl0UUuTYqaBT8N8OC7qh/KZYQx4jbdgl2vvgR/bnaD1VO6AEbySBHW7sG1XgDkjKsPZr2EtnacZ6pdAlAI69pYPabwOo5wvJhKhFXh3ymhV5JNThCpbqGX+7x1eL8eTfelvsbmmnZtS5+Rtol9bsSLG/BAwhNHJmFHvnbper5cHJ4TPmz+k0aveKM2i+yGeRcp/0N5ZOKoWCia4apU7RcBZnTFVFfQIDAQABo4IGEDCCBgwwEAYJKwYBBAGCNxUBBAMCAQAwHQYDVR0OBBYEFLC74AguSxNo8NCARANnpD//JWP2MIIDvwYDVR0gBIIDtjCCA7IwggEUBgdggTwBAQEBMIIBBzCBpgYIKwYBBQUHAgIwgZkegZYASQBtAHAAbABlAG0AZQBuAHQAYQAgAGwAYQAgAFAAbwBsAGkAdABpAGMAYQAgAGQAZQAgAGwAYQAgAFIAYQBpAHoAIABDAG8AcwB0AGEAcgByAGkAYwBlAG4AcwBlACAAZABlACAAQwBlAHIAdABpAGYAaQBjAGEAYwBpAG8AbgAgAEQAaQBnAGkAdABhAGwAIAB2ADIwKgYIKwYBBQUHAgEWHmh0dHA6Ly93d3cuZmlybWFkaWdpdGFsLmdvLmNyADAwBggrBgEFBQcCARYkaHR0cDovL3d3dy5taWNpdC5nby5jci9maXJtYWRpZ2l0YWwAMIIBWwYIYIE8AQEBAQEwggFNMIHsBggrBgEFBQcCAjCB3x6B3ABJAG0AcABsAGUAbQBlAG4AdABhACAAbABhACAAUABvAGwAaQB0AGkAYwBhACAAYwBvAG0AbwAgAEMAQQAgAEUAbQBpAHMAbwByAGEAIABwAGEAcgBhACAAUwBlAGwAbABhAGQAbwAgAGQAZQAgAFQAaQBlAG0AcABvACAAcABlAHIAdABlAG4AZQBjAGkAZQBuAHQAZQAgAGEAIABsAGEAIABQAEsASQAgAE4AYQBjAGkAbwBuAGEAbAAgAGQAZQAgAEMAbwBzAHQAYQAgAFIAaQBjAGEAIAB2ADIwKgYIKwYBBQUHAgEWHmh0dHA6Ly93d3cuZmlybWFkaWdpdGFsLmdvLmNyADAwBggrBgEFBQcCARYkaHR0cDovL3d3dy5taWNpdC5nby5jci9maXJtYWRpZ2l0YWwAMIIBNwYIYIE8AQEBAQUwggEpMIHIBggrBgEFBQcCAjCBux6BuABJAG0AcABsAGUAbQBlAG4AdABhACAAbABhACAAUABvAGwAaQB0AGkAYwBhACAAZABlACAAUwBlAGwAbABhAGQAbwAgAGQAZQAgAFQAaQBlAG0AcABvACAAZABlAGwAIABTAGkAcwB0AGUAbQBhACAATgBhAGMAaQBvAG4AYQBsACAAZABlACAAQwBlAHIAdABpAGYAaQBjAGEAYwBpAG8AbgAgAEQAaQBnAGkAdABhAGwAIAB2ADIwKgYIKwYBBQUHAgEWHmh0dHA6Ly93d3cuZmlybWFkaWdpdGFsLmdvLmNyADAwBggrBgEFBQcCARYkaHR0cDovL3d3dy5taWNpdC5nby5jci9maXJtYWRpZ2l0YWwAMBkGCSsGAQQBgjcUAgQMHgoAUwB1AGIAQwBBMAsGA1UdDwQEAwIBhjAPBgNVHRMBAf8EBTADAQH/MB8GA1UdIwQYMBaAFODy/n3ERE5Q5DX9CImPToQZRDNAMIHSBgNVHR8EgcowgccwgcSggcGggb6GWmh0dHA6Ly93d3cuZmlybWFkaWdpdGFsLmdvLmNyL3JlcG9zaXRvcmlvL0NBJTIwUkFJWiUyME5BQ0lPTkFMJTIwLSUyMENPU1RBJTIwUklDQSUyMHYyLmNybIZgaHR0cDovL3d3dy5taWNpdC5nby5jci9maXJtYWRpZ2l0YWwvcmVwb3NpdG9yaW8vQ0ElMjBSQUlaJTIwTkFDSU9OQUwlMjAtJTIwQ09TVEElMjBSSUNBJTIwdjIuY3JsMIHmBggrBgEFBQcBAQSB2TCB1jBmBggrBgEFBQcwAoZaaHR0cDovL3d3dy5maXJtYWRpZ2l0YWwuZ28uY3IvcmVwb3NpdG9yaW8vQ0ElMjBSQUlaJTIwTkFDSU9OQUwlMjAtJTIwQ09TVEElMjBSSUNBJTIwdjIuY3J0MGwGCCsGAQUFBzAChmBodHRwOi8vd3d3Lm1pY2l0LmdvLmNyL2Zpcm1hZGlnaXRhbC9yZXBvc2l0b3Jpby9DQSUyMFJBSVolMjBOQUNJT05BTCUyMC0lMjBDT1NUQSUyMFJJQ0ElMjB2Mi5jcnQwDQYJKoZIhvcNAQENBQADggIBADnF0LdoBRhNynIHrWcNmRTmX3HqQBdO7rIIqhZvDdfVj/Ew2Io73K/eW3DRI28HmV545pRKxU5lKeZy7szI+W8+ZTApBGZgQErw5Klfk20b2bul15OEYphIz3d1NC2lQG5PggpO9KQtHEMeGCDx569UKsYekBaWfz7q7V7a+k4xFGKJFNyKQP0HAsmpfLSuJvqRrEORuQpNRxGzljIF3N1VTwzFTnW2sH7DBVoH3a/Viggs8BXqBpp2bqdfUJKiwgCmY//9fBP1zLiyEKthG1lKmzs06OdjmWeqL/6QBlfBbQtecqrfHIfJAnkwsIGXGLd39cM0jAZFnENl2z5unJnHdCLnxro/ct06E7bYJ4MJcWA9s4IrDREHjSAO4PczDzE0W/a0cpGDdYGvXIuH3qRV1LutTmecxC5+mALhBEWV1JAAr0W7LAWTRBtwjHNas9AVxb4SOGbtEV9jabics2QqNU08PiMROjuM/qnKACR5euRZG6k8eP7ft1n3ufHmP9FpPz5jWF37m4ciVm/3VJTA/RvBkzwGFdISOyOUx0Ei4wx8z2MeGaa0ZEhY7kwOugT6Jsi/npc/tVcDxCo35g4cz47tFkY4r2hoUTPqvrlStanbwdI5xD3P3j2Z7rVwal+R/Nx3Ma6EP+mf73m8w+KdZHrQbL/oXIB9A/GW+roN</xd:EncapsulatedX509Certificate>
  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  </xd:CertificateValues>
            <xd:RevocationValues>
              <xd:CRLValues>
                <xd:EncapsulatedCRLValue>MIIDLDCCARQCAQEwDQYJKoZIhvcNAQENBQAwgYAxGTAXBgNVBAUTEENQSi0yLTEwMC0wOTgzMTExCzAJBgNVBAYTAkNSMQ8wDQYDVQQKEwZNSUNJVFQxDTALBgNVBAsTBERDRkQxNjA0BgNVBAMTLUNBIFBPTElUSUNBIFNFTExBRE8gREUgVElFTVBPIC0gQ09TVEEgUklDQSB2MhcNMjAwNDAzMTU1MTUyWhcNMjAwNjA0MDQxMTUyWqBfMF0wHwYDVR0jBBgwFoAUsLvgCC5LE2jw0IBEA2ekP/8lY/YwEAYJKwYBBAGCNxUBBAMCAQAwCgYDVR0UBAMCASMwHAYJKwYBBAGCNxUEBA8XDTIwMDYwMzE2MDE1MlowDQYJKoZIhvcNAQENBQADggIBAEzF2MjgJasVEmzh4gbd0A571IxMw+h53zqH5+T08aZ/9y/ZFCivAIFTxDdUQwOFSfpcBDgPU8ZUXqtdarO40vtpbONn22sCumeQuZ2TV1EEKm0+Gki6i5RtYDOhS8Sh0S1QUn4Gop4BAKMNpDJXyDqE1R/ofnP4y4MtTv6vBSxU4N38vEFHR880b2En91xtw9pZhuey7D/Y9wqh/HaOb4Zm1sexu/96ALjmn2p2NOUBcauQrmlTw4S/23+cGMucVdzZX4VPF1IZSxTUXPQstmr1ZIhyBJZidGG1GtwaFTx+5e7pSVoYsxkQfJdFCj9eLfRkUTt4fDaqzYGzdd3CHAfYn5yysU9bug3gYdxDkAclHPlIjlrF9AYY9FpIJzWuNAqM52vYP+yAJj6uwtl7aOV+I0fNgKWSXOjw1xHX2xZwPIRK4eqNsulveScrpxs3YCZui94q4tmrT12/gi0rlO0FypXZL+FjJlcI48wmn26MLgX1slDW59gJC9dGhrltI+E1F1tQQiL6iKoh/BrsXnpgfwYmhJeCJFIWeyKs0Rkt1Qaz7JBggp9fHzaa+WrT/pWj2/KUTEr9lAugU13TrizKKmofk3g0J9oXCYw82PoWqyNUfH8Nb7LiE85a1FCu7to/dyzZDkJhjEau31xn0SctVqQZWHtRAQBMNJgjoOIB</xd:EncapsulatedCRLValue>
  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  </xd:CRLValues>
            </xd:RevocationValues>
          </TimeStampValidationData>
          <xd:CompleteCertificateRefs>
            <xd:CertRefs>
              <xd:Cert>
                <xd:CertDigest>
                  <DigestMethod Algorithm="http://www.w3.org/2001/04/xmlenc#sha256"/>
                  <DigestValue>9MOmB5Qo76TeXgvr2HcOBYJvmbrzA9UTDRxJc3BR+Ak=</DigestValue>
                </xd:CertDigest>
                <xd:IssuerSerial>
                  <X509IssuerName>CN=CA POLITICA PERSONA FISICA - COSTA RICA v2, OU=DCFD, O=MICITT, C=CR, SERIALNUMBER=CPJ-2-100-098311</X509IssuerName>
                  <X509SerialNumber>1672555889905774989374701447987177132319047683</X509SerialNumber>
                </xd:IssuerSerial>
              </xd:Cert>
              <xd:Cert>
                <xd:CertDigest>
                  <DigestMethod Algorithm="http://www.w3.org/2001/04/xmlenc#sha256"/>
                  <DigestValue>MsKOaEooPfFdp2G4uOeantctgd21V4JKgjo/Bpp+d90=</DigestValue>
                </xd:CertDigest>
                <xd:IssuerSerial>
                  <X509IssuerName>CN=CA RAIZ NACIONAL - COSTA RICA v2, C=CR, O=MICITT, OU=DCFD, SERIALNUMBER=CPJ-2-100-098311</X509IssuerName>
                  <X509SerialNumber>1739458125498116918358806673373806027304075266</X509SerialNumber>
                </xd:IssuerSerial>
              </xd:Cert>
              <xd:Cert>
                <xd:CertDigest>
                  <DigestMethod Algorithm="http://www.w3.org/2001/04/xmlenc#sha256"/>
                  <DigestValue>/Z6nMJSOwlh1/TxKd4gV9X8iYfc5vomN1yD6LgfvfEI=</DigestValue>
                </xd:CertDigest>
                <xd:IssuerSerial>
                  <X509IssuerName>CN=CA RAIZ NACIONAL - COSTA RICA v2, C=CR, O=MICITT, OU=DCFD, SERIALNUMBER=CPJ-2-100-098311</X509IssuerName>
                  <X509SerialNumber>155150036479860318890910376525337462028</X509SerialNumber>
                </xd:IssuerSerial>
              </xd:Cert>
            </xd:CertRefs>
          </xd:CompleteCertificateRefs>
          <xd:CompleteRevocationRefs>
            <xd:OCSPRefs>
              <xd:OCSPRef>
                <xd:OCSPIdentifier>
                  <xd:ResponderID>
                    <xd:ByKey>6LWjy581aSmZOmdfVlHGvJ/74vI=</xd:ByKey>
                  </xd:ResponderID>
                  <xd:ProducedAt>2020-04-23T17:57:57Z</xd:ProducedAt>
                </xd:OCSPIdentifier>
                <xd:DigestAlgAndValue>
                  <DigestMethod Algorithm="http://www.w3.org/2001/04/xmlenc#sha256"/>
                  <DigestValue>XVPrKdpJzSAZ2G/Q5kTTiD+/0erW31lZoEoqMTbXF8s=</DigestValue>
                </xd:DigestAlgAndValue>
              </xd:OCSPRef>
            </xd:OCSPRefs>
            <xd:CRLRefs>
              <xd:CRLRef>
                <xd:DigestAlgAndValue>
                  <DigestMethod Algorithm="http://www.w3.org/2001/04/xmlenc#sha256"/>
                  <DigestValue>Ny6L0y7iTrumXvzXlCFb6lYrEkr3o+8O8ki58ur6284=</DigestValue>
                </xd:DigestAlgAndValue>
                <xd:CRLIdentifier>
                  <xd:Issuer>CN=CA POLITICA PERSONA FISICA - COSTA RICA v2, OU=DCFD, O=MICITT, C=CR, SERIALNUMBER=CPJ-2-100-098311</xd:Issuer>
                  <xd:IssueTime>2020-04-03T15:44:35Z</xd:IssueTime>
                </xd:CRLIdentifier>
              </xd:CRLRef>
              <xd:CRLRef>
                <xd:DigestAlgAndValue>
                  <DigestMethod Algorithm="http://www.w3.org/2001/04/xmlenc#sha256"/>
                  <DigestValue>+Nt/0PY87c/0iaBSdAZeV1d4YtHUjuhy65WoDLMXYHw=</DigestValue>
                </xd:DigestAlgAndValue>
                <xd:CRLIdentifier>
                  <xd:Issuer>CN=CA RAIZ NACIONAL - COSTA RICA v2, C=CR, O=MICITT, OU=DCFD, SERIALNUMBER=CPJ-2-100-098311</xd:Issuer>
                  <xd:IssueTime>2020-02-18T17:54:16Z</xd:IssueTime>
                </xd:CRLIdentifier>
              </xd:CRLRef>
            </xd:CRLRefs>
          </xd:CompleteRevocationRefs>
          <xd:RevocationValues>
            <xd:OCSPValues>
              <xd:EncapsulatedOCSPValue>MIIGOQoBAKCCBjIwggYuBgkrBgEFBQcwAQEEggYfMIIGGzCBxaIWBBTotaPLnzVpKZk6Z19WUca8n/vi8hgPMjAyMDA0MjMxNzU3NTdaMIGZMIGWMEwwCQYFKw4DAhoFAAQUzgxHzN03kqP+e9oD7BphnZQwSGIEFLR0i6ue23bwf6Uo45StMcxy8LMpAhMUAANYM/Z/uLyVxz4UAAAAA1gzgAAYDzIwMjAwNDIzMTU1MDU2WqARGA8yMDIwMDQyNTA0MTA1NlqhIDAeMBwGCSsGAQQBgjcVBAQPFw0yMDA0MjQxNjAwNTZaMA0GCSqGSIb3DQEBCwUAA4IBAQCbcAUucKrW4Gp+qTD39nE06Q1/Ot1KrH9SxgEb97KZ1ZpW1K1y7y5v0srliJVq2bgu7xR8Sf3v3tI+mupmBZcFqprObv+46aJnM/w61HX4KYQQCQBJm+CZfNNxv1/KROm1S9C1BU016hZ3edLM2cJe1f/tTXVcNdDFOAPHZ5Iwa0fvNy2UEv8YNPRZu4TflT5/d3BJSasFgT2QYtW64CEeVtq9VWRzHnxVOLBmJl9GIbyMCEeJIdcDic0NpA+BYjr4uyX7Af0iqyscApgCTZegZsLVB7mppFvflNbVvtc7ex6G4ICitjBCwMfYfVY2ZvjV/8nGa6hYbAweHkXxpNbAoIIEOzCCBDcwggQzMIIDG6ADAgECAhMUAAgEN0NHBzfcQvooAAEACAQ3MA0GCSqGSIb3DQEBCwUAMIGZMRkwFwYDVQQFExBDUEotNC0wMDAtMDA0MDE3MQswCQYDVQQGEwJDUjEkMCIGA1UEChMbQkFOQ08gQ0VOVFJBTCBERSBDT1NUQSBSSUNBMSIwIAYDVQQLExlESVZJU0lPTiBTSVNURU1BUyBERSBQQUdPMSUwIwYDVQQDExxDQSBTSU5QRSAtIFBFUlNPTkEgRklTSUNBIHYyMB4XDTIwMDQyMjIxNDQzNVoXDTIwMDUwNjIxNDQzNVowGjEYMBYGA1UEAxMPUE9SVkVOSVIuZmRpLmNyMIIBIjANBgkqhkiG9w0BAQEFAAOCAQ8AMIIBCgKCAQEA2i7T02lZ9whsNs64RoWk85rm6wDVBruBpDLqboTSKgzcEfIn6xOtSWqSOIPdjGHQu8PVTMB7GGISRM61QAExBiFDvNOBf2hz6vyJW7UeOvJaNAmWIU6zs8V9wpubQgqYqDJC6iuqbWdsYy0+nTHV6igCFlQoN1yG8dQcl2o8mSF/uhbvn5eqFjyP4xlEPA6W6WgSrTHYLsg/He/oQ8jFOUB2jPgn/heamjwMQFj7IbN2NvJtQE2TPtwE110Nx8oWEGLXuCdOcd+RLs5eZ+ONF3hb0tpiN3xFQvwr9v3vKIRQBBoBnTQx6Exic/pR9eQxjeC1UZEAjYOJgN2mw4JwjQIDAQABo4HxMIHuMD0GCSsGAQQBgjcVBwQwMC4GJisGAQQBgjcVCIXE6luC0eM1lZEbgvmXGIaly2uBf4P2/HeBuPEzAgFkAgEHMBMGA1UdJQQMMAoGCCsGAQUFBwMJMA4GA1UdDwEB/wQEAwIHgDAbBgkrBgEEAYI3FQoEDjAMMAoGCCsGAQUFBwMJMA8GCSsGAQUFBzABBQQCBQAwHwYDVR0jBBgwFoAUtHSLq57bdvB/pSjjlK0xzHLwsykwHQYDVR0OBBYEFOi1o8ufNWkpmTpnX1ZRxryf++LyMBoGA1UdEQQTMBGCD1BPUlZFTklSLmZkaS5jcjANBgkqhkiG9w0BAQsFAAOCAQEALLLciH0t2Dl7eiv2aYAs/Qz1vY+ijctucdyAOUdK9DXM7CrKuu5sSe7BWQHztZY5UVTrQHFjS6lSN9J2vB20kTrbsZfbMLnvhRiaxkIIg88c9ODm9We5rf1wQWVrzRFZo9W1JQPXs+ezewZK0vLsGvudE7Sa9vAm5VwHvsu8mD1Yto18Js2EgwurGbVDEl1KzKaVfo/EtiXJR6ZGa6QfrmWDP52YCrnSOqy2jSntnZJX58ThzQTktVjn20Xz5ULW4qdACWWuoTEVgPYWf7A4Npxk+FytccxxukDXtvwnuAm+3zW6DwX21XpK2pUvrGxXtZfUJIwUP/8/zWjsRwQMDw==</xd:EncapsulatedOCSPValue>
            </xd:OCSPValues>
            <xd:CRLValues>
              <xd:EncapsulatedCRLValue>MIIDKDCCARACAQEwDQYJKoZIhvcNAQENBQAwfTEZMBcGA1UEBRMQQ1BKLTItMTAwLTA5ODMxMTELMAkGA1UEBhMCQ1IxDzANBgNVBAoTBk1JQ0lUVDENMAsGA1UECxMERENGRDEzMDEGA1UEAxMqQ0EgUE9MSVRJQ0EgUEVSU09OQSBGSVNJQ0EgLSBDT1NUQSBSSUNBIHYyFw0yMDA0MDMxNTQ0MzVaFw0yMDA2MDQwNDA0MzVaoF8wXTAfBgNVHSMEGDAWgBRonWk2y4Rue+qTYRn/WDAd1f9cyzAQBgkrBgEEAYI3FQEEAwIBADAKBgNVHRQEAwIBJDAcBgkrBgEEAYI3FQQEDxcNMjAwNjAzMTU1NDM1WjANBgkqhkiG9w0BAQ0FAAOCAgEADe+JbuvB7r5XTNNHqHN1eBZAOAYbS3Cxei1gVPLrmvpyPtsrB9RA+RIyW2TnebdSo2rttqMkcq32Sbo8q/r1ZtjWsdnbG5w/VO/R7GUGs1Er6hwInaJ9jDQQ/iftnL1g21n0shLecaivSyTZGWpVhK2bp+xu+yQRWjpFZZqWLTRcf8Cbg+SY1i+6hXRc6wGbt/htuUU2YB26AENCfh2J7w4aWaMauSlRwEFerH1fU6aJL+ZnzqU249hGAURDTmGJK2J2dViZBp/4iwEaAHIKSNgA5AhV5/pIIis0tvPz8W0tfmipbR0qy9bYP/9GMIJoJWMuJkj2wH52O6s64lN1hcS3cEeYlXh9GTP2MeS94zHFszzGl2VDxmIUrLTQMGFXmRdHDbVn+ngeKvoyDj1AY4lN1IF8EeLUWLKI5aRJleqFXugWMMaInlOsAvVE1lqQYErmIkuIwtewzN2W1uHClB1edFOLWWgHr7JRbLa1lzECRVFonN68Q83cE1rHm0Z7T3NrFs3xzZPZ6RSSqU+YesfiqQokAa8v4NHBt06n1cXX5v2RkF/91zi/CDj5YAYsj70fQBXTph0nHp3JyPRnyyhAxlr9acEneDNXIT9CU0ycFcijK9ThmF8a3afg46V7O0aT33rTQQhXwR7zsIr/I6UJzXhn/dg2VJ1akdEGuUw=</xd:EncapsulatedCRLValue>
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</xd:CRLValues>
          </xd:RevocationValues>
          <xd:SigAndRefsTimeStamp>
            <CanonicalizationMethod Algorithm="http://www.w3.org/TR/2001/REC-xml-c14n-20010315"/>
            <xd:EncapsulatedTimeStamp>MIIK0gYJKoZIhvcNAQcCoIIKwzCCCr8CAQMxDzANBglghkgBZQMEAgEFADBzBgsqhkiG9w0BCRABBKBkBGIwYAIBAQYIYIE8AQEBAQUwMTANBglghkgBZQMEAgEFAAQgOwVcx7PO57YQjRvcCzUtoHQUu6LXHNCteT8UqJ1pNxYCBAm4oeEYDzIwMjAwNDIzMTc1ODA0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MzE3NTgwNFowLwYJKoZIhvcNAQkEMSIEIP5lP+x456Ph7I2K9cRn4unS5TopydDKvMljLy1Iol+XMDcGCyqGSIb3DQEJEAIvMSgwJjAkMCIEIDcrk3iY5iZu+N7/iFpVKDYeTZ9u7elabVQcL5d9tumpMA0GCSqGSIb3DQEBAQUABIIBAJLzYcpIHkP4kbV6CNcPSXgwTp0Mv42y+Dnqa3bp4p9Eofr9Vxkp0kHrC8c4zRYEwXmSBR/PNsGCK4dbP1B3e+6lk26Nxm3Lt4usMJEKaEg1eze3amL9xfMN9IAewgf7NQj5asMP+5v6rIAkbtJN/iZGzxZDtlx2JBb8waGUbno6+xxUtAEF0R5RGr5G7jpUx/MQQOuKzpgnf5SQP5CU4IzH8bNZw/wZXZ61JSZGGNWEYFEbepN1sussHiEWBEnLNF/97IWokHuuFIlPH+xOKZFgK3HACFFcHiByL0JKw8PjBhIyv9n0TQw/OO7lWd3ThfF/emVjdnIENUxewYwGqPQ=</xd:EncapsulatedTimeStamp>
          </xd:SigAndRefsTimeStamp>
        </xd:UnsignedSignatureProperties>
      </xd:UnsignedProperties>
    </xd:QualifyingProperties>
  </Object>
</Signature>
</file>

<file path=_xmlsignatures/sig4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8fD9h99fHbpHx3SwEcO9PO7ykF0yV0iuy8mElhulkN8=</DigestValue>
    </Reference>
    <Reference Type="http://www.w3.org/2000/09/xmldsig#Object" URI="#idOfficeObject">
      <DigestMethod Algorithm="http://www.w3.org/2001/04/xmlenc#sha256"/>
      <DigestValue>ILhToBBXtvrUINZH1faqAsxkA97uZhPQzS3x1UhP0fo=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E1lSnMy/P1pFN1gTx/D7xxjdc92MX1aRZ6YrvqWNEHo=</DigestValue>
    </Reference>
  </SignedInfo>
  <SignatureValue>prBP3R+WCQWyjHM7s6gwD2TJsu5BoYaxX1y9qdOi3MzJvtPljQoqbbCIXROc2T/hYCy5mHo900y0
JsPoIlK599CyzJ7BdA5fahZpxxPZ62FPaNdZv9BpqHoq9XGmHV6lRfauo5ePo8tHaLTcisywabC4
JctB31cwHI6Y4arAwm69SLwb4pdW0Wd9PlHvEQH0IUcGtfTk+Rl1StI1psPe+UqYw/CsAXgIpYIl
7NtVqBA+5DnbBqTlJp8TMkGcMl4cVblY4aSXn48xpWheg/utNR5uaKBe58hiy7qikmhG3fhZdm0u
WJUxKeSZFnoH24J1S4lAtmc+/S5eHh3R8cqmqg==</SignatureValue>
  <KeyInfo>
    <X509Data>
      <X509Certificate>MIIFszCCBJugAwIBAgITFAABZKe7BhyXP4FJlAAAAAFkpzANBgkqhkiG9w0BAQsFADCBmTEZMBcGA1UEBRMQQ1BKLTQtMDAwLTAwNDAxNzELMAkGA1UEBhMCQ1IxJDAiBgNVBAoTG0JBTkNPIENFTlRSQUwgREUgQ09TVEEgUklDQTEiMCAGA1UECxMZRElWSVNJT04gU0lTVEVNQVMgREUgUEFHTzElMCMGA1UEAxMcQ0EgU0lOUEUgLSBQRVJTT05BIEZJU0lDQSB2MjAeFw0xNzA0MDYxNzU2MzFaFw0yMTA0MDUxNzU2MzFaMIG1MRkwFwYDVQQFExBDUEYtMDEtMDYyMS0wMDI4MRgwFgYDVQQEEw9HUkFOQURPUyBWQVJHQVMxFTATBgNVBCoTDFJBRkFFTCBBTkdFTDELMAkGA1UEBhMCQ1IxFzAVBgNVBAoTDlBFUlNPTkEgRklTSUNBMRIwEAYDVQQLEwlDSVVEQURBTk8xLTArBgNVBAMTJFJBRkFFTCBBTkdFTCBHUkFOQURPUyBWQVJHQVMgKEZJUk1BKTCCASIwDQYJKoZIhvcNAQEBBQADggEPADCCAQoCggEBAKz6bdBYqD63shmQ2KBY0fJuIApjsnNZUZFtWDyR3LZnDr8tL6lDy5q1g47tLWWiOyjBtE53XVVBxBqIdLHeR6I1jmhithL/cAlSYjOnLXDfcVKTAmmAVMW+7sO5DQKjF0jJMErTD1lnG41dT6hA7zlsDs4/Bnrp/xLGCq4IfL5o+wGvLfPkWRQysu06idrsh7wDvq6y/EX5Sc23lVVw1PVkrpI4/GpMEg2S4HK4pRy2SDUf7cY6urWpoIQITiQEAaez0OLRx2eOtmh98YHE52w+3ztQxFcKM1qNoxe7PP2ZN/vkqiOGZ68ghYnOwmxaGZxJdMK7qN6jXyvyy5ukrcUCAwEAAaOCAdQwggHQMB0GA1UdDgQWBBSsIhH7KCw0jtkEsUw8UZnwpOXK6zAfBgNVHSMEGDAWgBS0dIurntt28H+lKOOUrTHMcvCzKTBeBgNVHR8EVzBVMFOgUaBPhk1odHRwOi8vZmRpLnNpbnBlLmZpLmNyL3JlcG9zaXRvcmlvL0NBJTIwU0lOUEUlMjAtJTIwUEVSU09OQSUyMEZJU0lDQSUyMHYyLmNybDCBlQYIKwYBBQUHAQEEgYgwgYUwWQYIKwYBBQUHMAKGTWh0dHA6Ly9mZGkuc2lucGUuZmkuY3IvcmVwb3NpdG9yaW8vQ0ElMjBTSU5QRSUyMC0lMjBQRVJTT05BJTIwRklTSUNBJTIwdjIuY3J0MCgGCCsGAQUFBzABhhxodHRwOi8vb2NzcC5zaW5wZS5maS5jci9vY3NwMA4GA1UdDwEB/wQEAwIGwDA9BgkrBgEEAYI3FQcEMDAuBiYrBgEEAYI3FQiFxOpbgtHjNZWRG4L5lxiGpctrgX+BudJygZ6/eAIBZAIBBzATBgNVHSUEDDAKBggrBgEFBQcDBDAbBgkrBgEEAYI3FQoEDjAMMAoGCCsGAQUFBwMEMBUGA1UdIAQOMAwwCgYIYIE8AQEBAQIwDQYJKoZIhvcNAQELBQADggEBAGKMHZZDaLWS6JZAt1Yq5aXaEcXxJvGMdwYpIP4GPRoJ3EeGjcKdm8KF5lVRQF5L2nGYu/aRgBz50S6favsBxf0/BIU6X4t2KwTahrfagiVZJyxdLqN9+YJCMgECgQj+l0gAZreI48lLOsv1XvTxokZy/UxoIvuoLlWCrjhIr9aaRm/2zpKHntY16SyPf7yl0Lk/qsA3fg78R2PQBbYtpQe/Av0qbqKsXJCkEysNmFm7GbzD/zNS+shhqNK8s2l8FZyBPrqK6mf01mWSUZnflNHYKo/nmEAmBDMpmeR5ORw2l5l/m8Knrj2ejLMNBscoV0bXAAeaYTobwrmU20zmeQ8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dDdOAK1OBznl2QWjYfNKS/S2T8/Vpoib0+zf0V6nNoM=</DigestValue>
      </Reference>
      <Reference URI="/xl/calcChain.xml?ContentType=application/vnd.openxmlformats-officedocument.spreadsheetml.calcChain+xml">
        <DigestMethod Algorithm="http://www.w3.org/2001/04/xmlenc#sha256"/>
        <DigestValue>vidHdF/Wv1c3UJgoTsboHfKJTcSm3eWvwZ+IAOisTH4=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+hPbASFEQ5HKw49dxaqav5k6SqsTkqu6lsRseCGJk+Q=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zeAYUsugB43h6fBQD9cTlYwnoAkQqei7Qyfzj83C0Zk=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mxHoJ7o+FAo/5s3/ShUZyhtegQXnsO3S6Ye6L5kUMho=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Y62Dz1oqMqFkW7uVZH2QbIBT0QLQaHNxq6AIAklXAuE=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ZeTvM9tx2TAUoNmM4jTayHJHU1TU5xrJEy+FZtpxqLU=</DigestValue>
      </Reference>
      <Reference URI="/xl/sharedStrings.xml?ContentType=application/vnd.openxmlformats-officedocument.spreadsheetml.sharedStrings+xml">
        <DigestMethod Algorithm="http://www.w3.org/2001/04/xmlenc#sha256"/>
        <DigestValue>5+E+nOJjGElrnIkGocpyBBLmdJAzIG314Rbhl1VJjMk=</DigestValue>
      </Reference>
      <Reference URI="/xl/styles.xml?ContentType=application/vnd.openxmlformats-officedocument.spreadsheetml.styles+xml">
        <DigestMethod Algorithm="http://www.w3.org/2001/04/xmlenc#sha256"/>
        <DigestValue>1bZqOhWlFY/kwd8FFYnkwF+5jPjfmZ8zaOw9ZriGiLM=</DigestValue>
      </Reference>
      <Reference URI="/xl/theme/theme1.xml?ContentType=application/vnd.openxmlformats-officedocument.theme+xml">
        <DigestMethod Algorithm="http://www.w3.org/2001/04/xmlenc#sha256"/>
        <DigestValue>JNGnPKHKsPy6kmCp11/sNt3bmMqQkZWAeEqk2KQCTYU=</DigestValue>
      </Reference>
      <Reference URI="/xl/workbook.xml?ContentType=application/vnd.openxmlformats-officedocument.spreadsheetml.sheet.main+xml">
        <DigestMethod Algorithm="http://www.w3.org/2001/04/xmlenc#sha256"/>
        <DigestValue>x5b+7lOc9Fs/QFKBZRR0bxzQIp38UiBKLtZBHEXn2II=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sheet1.xml?ContentType=application/vnd.openxmlformats-officedocument.spreadsheetml.worksheet+xml">
        <DigestMethod Algorithm="http://www.w3.org/2001/04/xmlenc#sha256"/>
        <DigestValue>Iet98lED9y/L8TQrfYXVMxJ9tWV+cE1YeowRbbV7Uoc=</DigestValue>
      </Reference>
      <Reference URI="/xl/worksheets/sheet2.xml?ContentType=application/vnd.openxmlformats-officedocument.spreadsheetml.worksheet+xml">
        <DigestMethod Algorithm="http://www.w3.org/2001/04/xmlenc#sha256"/>
        <DigestValue>L2b6EFit6TM2AfvD6hJS9+cxdf7kkVdp7auKW80gSUw=</DigestValue>
      </Reference>
      <Reference URI="/xl/worksheets/sheet3.xml?ContentType=application/vnd.openxmlformats-officedocument.spreadsheetml.worksheet+xml">
        <DigestMethod Algorithm="http://www.w3.org/2001/04/xmlenc#sha256"/>
        <DigestValue>H5hnsiGF+1yJTJoY6wm8onzfY4rl153jFA0SfUjKCCc=</DigestValue>
      </Reference>
      <Reference URI="/xl/worksheets/sheet4.xml?ContentType=application/vnd.openxmlformats-officedocument.spreadsheetml.worksheet+xml">
        <DigestMethod Algorithm="http://www.w3.org/2001/04/xmlenc#sha256"/>
        <DigestValue>+gpB/8+oYYuClGeo+MUbEtaXQhyE23cLHKhIbQWPnIQ=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2020-04-24T14:18:58Z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16.0.12624/20</OfficeVersion>
          <ApplicationVersion>16.0.12624</ApplicationVersion>
          <Monitors>2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2020-04-24T14:18:58Z</xd:SigningTime>
          <xd:SigningCertificate>
            <xd:Cert>
              <xd:CertDigest>
                <DigestMethod Algorithm="http://www.w3.org/2001/04/xmlenc#sha256"/>
                <DigestValue>+mfnKCuEiT0f9eKUVJoyfyEkyIIFfNWF7G7Y5evYC5g=</DigestValue>
              </xd:CertDigest>
              <xd:IssuerSerial>
                <X509IssuerName>CN=CA SINPE - PERSONA FISICA v2, OU=DIVISION SISTEMAS DE PAGO, O=BANCO CENTRAL DE COSTA RICA, C=CR, SERIALNUMBER=CPJ-4-000-004017</X509IssuerName>
                <X509SerialNumber>446015378046685832449367248907917161333351591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Creó y aprobó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NADCCCuigAwIBAgITSwAAAAMTyepkVGDdawAAAAAAAzANBgkqhkiG9w0BAQ0FADB9MRkwFwYDVQQFExBDUEotMi0xMDAtMDk4MzExMQswCQYDVQQGEwJDUjEPMA0GA1UEChMGTUlDSVRUMQ0wCwYDVQQLEwREQ0ZEMTMwMQYDVQQDEypDQSBQT0xJVElDQSBQRVJTT05BIEZJU0lDQSAtIENPU1RBIFJJQ0EgdjIwHhcNMTYwMTIxMTgxNjA4WhcNMjQwMTIxMTgyNjA4WjCBmTEZMBcGA1UEBRMQQ1BKLTQtMDAwLTAwNDAxNzELMAkGA1UEBhMCQ1IxJDAiBgNVBAoTG0JBTkNPIENFTlRSQUwgREUgQ09TVEEgUklDQTEiMCAGA1UECxMZRElWSVNJT04gU0lTVEVNQVMgREUgUEFHTzElMCMGA1UEAxMcQ0EgU0lOUEUgLSBQRVJTT05BIEZJU0lDQSB2MjCCASIwDQYJKoZIhvcNAQEBBQADggEPADCCAQoCggEBAOa9ooS00UHFT099PwJl/OLq8TVJD9STp1Kcqhjl234reztc/NNzMgvwcRJiLKWY5RaKWwxbEDOsgIcIp32gmNH057NqgAQcRAVfWLIVjqqTtQCkj3ZgTFUZeYwXe2qKgV/jRAfwy9ZQAO/la9ccWh7Upwf3y6Z9MAqA+er/o6FUfIBDnzSxBJvLlN5VuVXmp0bm5KT/wCYm/SIktDCIGAzIDo1ndowbhfTs6D/cMRzlMQgFQz6cwutaOGg13ojo0OLeqbNR/c8ERom5xcaMiGkJ4EPv30v4fb6lCtX+M3Soz+uha+tr9s0gWXPSrpyXWAWWrLl4yugXT5RxvLx7kWsCAwEAAaOCCFowgghWMBAGCSsGAQQBgjcVAQQDAgEAMB0GA1UdDgQWBBS0dIurntt28H+lKOOUrTHMcvCzKTCCBdYGA1UdIASCBc0wggXJMIIBFAYHYIE8AQEBATCCAQcwgaYGCCsGAQUFBwICMIGZHoGWAEkAbQBwAGwAZQBtAGUAbgB0AGEAIABsAGEAIABQAG8AbABpAHQAaQBjAGEAIABkAGUAIABsAGEAIABSAGEAaQB6ACAAQwBvAHMAdABhAHIAcgBpAGMAZQBuAHMAZQAgAGQAZQAgAEMAZQByAHQAaQBmAGkAYwBhAGMAaQBvAG4AIABEAGkAZwBpAHQAYQBsACAAdgAyMCoGCCsGAQUFBwIBFh5odHRwOi8vd3d3LmZpcm1hZGlnaXRhbC5nby5jcgAwMAYIKwYBBQUHAgEWJGh0dHA6Ly93d3cubWljaXQuZ28uY3IvZmlybWFkaWdpdGFsADCCAVUGCGCBPAEBAQEBMIIBRzCB5gYIKwYBBQUHAgIwgdkegdYASQBtAHAAbABlAG0AZQBuAHQAYQAgAGwAYQAgAFAAbwBsAGkAdABpAGMAYQAgAGQAZQAgAEMAQQAgAEUAbQBpAHMAbwByAGEAIABwAGEAcgBhACAAUABlAHIAcwBvAG4AYQBzACAARgBpAHMAaQBjAGEAcwAgAHAAZQByAHQAZQBuAGUAYwBpAGUAbgB0AGUAIABhACAAbABhACAAUABLAEkAIABOAGEAYwBpAG8AbgBhAGwAIABkAGUAIABDAG8AcwB0AGEAIABSAGkAYwBhACAAdgAyMCoGCCsGAQUFBwIBFh5odHRwOi8vd3d3LmZpcm1hZGlnaXRhbC5nby5jcgAwMAYIKwYBBQUHAgEWJGh0dHA6Ly93d3cubWljaXQuZ28uY3IvZmlybWFkaWdpdGFsADCCAagGCGCBPAEBAQECMIIBmjCCATgGCCsGAQUFBwICMIIBKh6CASYASQBtAHAAbABlAG0AZQBuAHQAYQAgAGwAYQAgAFAAbwBsAGkAdABpAGMAYQAgAHAAYQByAGEAIABjAGUAcgB0AGkAZgBpAGMAYQBkAG8AIABkAGUAIABmAGkAcgBtAGEAIABkAGkAZwBpAHQAYQBsACAAZABlACAAcABlAHIAcwBvAG4AYQBzACAAZgBpAHMAaQBjAGEAcwAgACgAYwBpAHUAZABhAGQAYQBuAG8ALwByAGUAcwBpAGQAZQBuAHQAZQApACAAcABlAHIAdABlAG4AZQBjAGkAZQBuAHQAZQAgAGEAIABsAGEAIABQAEsASQAgAE4AYQBjAGkAbwBuAGEAbAAgAGQAZQAgAEMAbwBzAHQAYQAgAFIAaQBjAGEAIAB2ADIwKgYIKwYBBQUHAgEWHmh0dHA6Ly93d3cuZmlybWFkaWdpdGFsLmdvLmNyADAwBggrBgEFBQcCARYkaHR0cDovL3d3dy5taWNpdC5nby5jci9maXJtYWRpZ2l0YWwAMIIBqAYIYIE8AQEBAQMwggGaMIIBOAYIKwYBBQUHAgIwggEqHoIBJgBJAG0AcABsAGUAbQBlAG4AdABhACAAbABhACAAUABvAGwAaQB0AGkAYwBhACAAcABhAHIAYQAgAGMAZQByAHQAaQBmAGkAYwBhAGQAbwAgAGQAZQAgAGEAdQB0AGUAbgB0AGkAYwBhAGMAaQBvAG4AIABkAGUAIABwAGUAcgBzAG8AbgBhAHMAIABmAGkAcwBpAGMAYQBzACAAKABjAGkAdQBkAGEAZABhAG4AbwAvAHIAZQBzAGkAZABlAG4AdABlACkAIABwAGUAcgB0AGUAbgBlAGMAaQBlAG4AdABlACAAYQAgAGwAYQAgAFAASwBJACAATgBhAGMAaQBvAG4AYQBsACAAZABlACAAQwBvAHMAdABhACAAUgBpAGMAYQAgAHYAMjAqBggrBgEFBQcCARYeaHR0cDovL3d3dy5maXJtYWRpZ2l0YWwuZ28uY3IAMDAGCCsGAQUFBwIBFiRodHRwOi8vd3d3Lm1pY2l0LmdvLmNyL2Zpcm1hZGlnaXRhbAAwGQYJKwYBBAGCNxQCBAweCgBTAHUAYgBDAEEwCwYDVR0PBAQDAgGGMBIGA1UdEwEB/wQIMAYBAf8CAQAwHwYDVR0jBBgwFoAUaJ1pNsuEbnvqk2EZ/1gwHdX/XMswgeoGA1UdHwSB4jCB3zCB3KCB2aCB1oZmaHR0cDovL3d3dy5maXJtYWRpZ2l0YWwuZ28uY3IvcmVwb3NpdG9yaW8vQ0ElMjBQT0xJVElDQSUyMFBFUlNPTkElMjBGSVNJQ0ElMjAtJTIwQ09TVEElMjBSSUNBJTIwdjIuY3JshmxodHRwOi8vd3d3Lm1pY2l0LmdvLmNyL2Zpcm1hZGlnaXRhbC9yZXBvc2l0b3Jpby9DQSUyMFBPTElUSUNBJTIwUEVSU09OQSUyMEZJU0lDQSUyMC0lMjBDT1NUQSUyMFJJQ0ElMjB2Mi5jcmwwgf4GCCsGAQUFBwEBBIHxMIHuMHIGCCsGAQUFBzAChmZodHRwOi8vd3d3LmZpcm1hZGlnaXRhbC5nby5jci9yZXBvc2l0b3Jpby9DQSUyMFBPTElUSUNBJTIwUEVSU09OQSUyMEZJU0lDQSUyMC0lMjBDT1NUQSUyMFJJQ0ElMjB2Mi5jcnQweAYIKwYBBQUHMAKGbGh0dHA6Ly93d3cubWljaXQuZ28uY3IvZmlybWFkaWdpdGFsL3JlcG9zaXRvcmlvL0NBJTIwUE9MSVRJQ0ElMjBQRVJTT05BJTIwRklTSUNBJTIwLSUyMENPU1RBJTIwUklDQSUyMHYyLmNydDANBgkqhkiG9w0BAQ0FAAOCAgEAXMDsvznzaps0YruV9IpoXIN3enrxNHnzu9eEW9ucl3jP3yOK4SfqwTYvJ8PKKaG+p5WxhVFVh5Qn2nm0CPR8zrxMEskqg7GdScqIpoMe9ZojSEk4Xw19cHj3KN+eetp96lBpjTlva4ipz2ES09tVUA/ctU6kRbMR22B9qjeSE8agrYKaUBc4n44h1W6K7itGkIMVB/wQ1nF8sxkoVOitqLXjVy7ZKTk+4+S0rWK7SYt2fkaQZA8tSSt6fatPx68+gDKSv3JXNWG+Nr8IXZdyrpICwI/318JPPjR0QJnD7kivjZK2QFZCbuJu4rZoyblvXJLmei4QXpSIgRMgZ0MJamP5dW2Xw3qq2YQS4ma8ZTCqecat5wFGsH81RR10JnpRp4A4NpftguvbnZhG9m8kdmOKaq4R7NRp/wM/XZi0jxsvzdtUomquCQc+AJ26AZPWVy4nj+kglEJE759oo/Qjpgu9PZrkEARInpjHzYBSeq6SCHud58pzZIwStlOMicLozcLAyOvgTKAjg9cQBg1HVi1wT2aVL76tOAI0ZlCGiSnyGq3RUEKSC3TcFfTzpPJiHKw+6nPmTAAnCN8+co+s0Prh/+Ju24hA8ShhKYy3ORQ+3u2l8EoyPUcl+EDOC2kufLbuF7AKrBDF0hXmLfon9nZBnfr/EpL/J1qRaM7am1s=</xd:EncapsulatedX509Certificate>
            <xd:EncapsulatedX509Certificate>MIIMrDCCCpSgAwIBAgITTgAAAAJzjeZ3/o5oQAAAAAAAAjANBgkqhkiG9w0BAQ0FADBzMRkwFwYDVQQFExBDUEotMi0xMDAtMDk4MzExMQ0wCwYDVQQLEwREQ0ZEMQ8wDQYDVQQKEwZNSUNJVFQxCzAJBgNVBAYTAkNSMSkwJwYDVQQDEyBDQSBSQUlaIE5BQ0lPTkFMIC0gQ09TVEEgUklDQSB2MjAeFw0xNTAyMjUxODA4MzhaFw0zMTAyMjUxODE4MzhaMH0xGTAXBgNVBAUTEENQSi0yLTEwMC0wOTgzMTExCzAJBgNVBAYTAkNSMQ8wDQYDVQQKEwZNSUNJVFQxDTALBgNVBAsTBERDRkQxMzAxBgNVBAMTKkNBIFBPTElUSUNBIFBFUlNPTkEgRklTSUNBIC0gQ09TVEEgUklDQSB2MjCCAiIwDQYJKoZIhvcNAQEBBQADggIPADCCAgoCggIBANkkXhbXpjPWMmmjmKLZBpk+EsM/nBp0JgPBtQFmnmA0d4fPlKXy8/sD0buS1QRDZZAerSvprfyaiKPAEpZpOWCl2fu46MQyyTa1DjH/ellvjADlOueC3p3O9qG5JIUrhuLTcx5G+eYyoJIURNob9O4Ur52+eTOYYqvJIYomKLc+/2pbJ0SApv+2m3p3oAp2SjTeWTMKVH6sPgqMD2izWJ3xChCefu2yec7NYaGjS1aMefYDIN2uklX7IhBTf9ErGGIPQ6Jmgoe5GvYfLB7O1BgaTcC3ZIwvGfoAowfiRYOzLfnuxuuTkUWFfafcYJTUYEkZimHeyEWh41M+kOkZE/q5jwQkfgTLGV+UQpVGMKSkzsW5EdgcI51ynZBkunnJsglTys66EEfAnoLr3uhiS67AE2Qqvvp7NOUUG1YCm7WOyEvVt1QbZUlkLZRxhlF5SKjmzhqruisBfmUz6tX6WO3EJyNT5N62YwQxSULOatx90ztuxzCHHhCcoh3xOWhWYtTwx4F2QDiRqfXfyTw9Te4CGlzmOYSQIdnOeTUTkDZ3WOxs2bAGgmGQQL+WtzIW3qj2xtspV4F7owwjlG+jhNHJzbjVxoYJoUJmyR8NCBYkdl/iNxewSUcOseZz+VVvlYJrcI1pRuJ1cnhyvWF/ymc8N1ZGtUMauSelr1tBGakNAgMBAAGjggctMIIHKTAQBgkrBgEEAYI3FQEEAwIBADAdBgNVHQ4EFgQUaJ1pNsuEbnvqk2EZ/1gwHdX/XMswggTcBgNVHSAEggTTMIIEzzCCARQGB2CBPAEBAQEwggEHMIGmBggrBgEFBQcCAjCBmR6BlgBJAG0AcABsAGUAbQBlAG4AdABhACAAbABhACAAUABvAGwAaQB0AGkAYwBhACAAZABlACAAbABhACAAUgBhAGkAegAgAEMAbwBzAHQAYQByAHIAaQBjAGUAbgBzAGUAIABkAGUAIABDAGUAcgB0AGkAZgBpAGMAYQBjAGkAbwBuACAARABpAGcAaQB0AGEAbAAgAHYAMjAqBggrBgEFBQcCARYeaHR0cDovL3d3dy5maXJtYWRpZ2l0YWwuZ28uY3IAMDAGCCsGAQUFBwIBFiRodHRwOi8vd3d3Lm1pY2l0LmdvLmNyL2Zpcm1hZGlnaXRhbAAwggFVBghggTwBAQEBATCCAUcwgeYGCCsGAQUFBwICMIHZHoHWAEkAbQBwAGwAZQBtAGUAbgB0AGEAIABsAGEAIABwAG8AbABpAHQAaQBjAGEAIABkAGUAIABDAEEAIABFAG0AaQBzAG8AcgBhACAAcABhAHIAYQAgAFAAZQByAHMAbwBuAGEAcwAgAEYAaQBzAGkAYwBhAHMAIABwAGUAcgB0AGUAbgBlAGMAaQBlAG4AdABlACAAYQAgAGwAYQAgAFAASwBJACAATgBhAGMAaQBvAG4AYQBsACAAZABlACAAQwBvAHMAdABhACAAUgBpAGMAYQAgAHYAMjAqBggrBgEFBQcCARYeaHR0cDovL3d3dy5maXJtYWRpZ2l0YWwuZ28uY3IAMDAGCCsGAQUFBwIBFiRodHRwOi8vd3d3Lm1pY2l0LmdvLmNyL2Zpcm1hZGlnaXRhbAAwggErBghggTwBAQEBAjCCAR0wgbwGCCsGAQUFBwICMIGvHoGsAEkAbQBwAGwAZQBtAGUAbgB0AGEAIABsAGEAIABwAG8AbABpAHQAaQBjAGEAIABwAGEAcgBhACAAZgBpAHIAbQBhACAAZABpAGcAaQB0AGEAbAAgAGQAZQAgAHAAZQByAHMAbwBuAGEAcwAgAGYAaQBzAGkAYwBhAHMAIAAoAGMAaQB1AGQAYQBkAGEAbgBvAC8AcgBlAHMAaQBkAGUAbgB0AGUAKQAgAHYAMjAqBggrBgEFBQcCARYeaHR0cDovL3d3dy5maXJtYWRpZ2l0YWwuZ28uY3IAMDAGCCsGAQUFBwIBFiRodHRwOi8vd3d3Lm1pY2l0LmdvLmNyL2Zpcm1hZGlnaXRhbAAwggErBghggTwBAQEBAzCCAR0wgbwGCCsGAQUFBwICMIGvHoGsAEkAbQBwAGwAZQBtAGUAbgB0AGEAIABsAGEAIABwAG8AbABpAHQAaQBjAGEAIABwAGEAcgBhACAAYQB1AHQAZQBuAHQAaQBjAGEAYwBpAG8AbgAgAGQAZQAgAHAAZQByAHMAbwBuAGEAcwAgAGYAaQBzAGkAYwBhAHMAIAAoAGMAaQB1AGQAYQBkAGEAbgBvAC8AcgBlAHMAaQBkAGUAbgB0AGUAKQAgAHYAMjAqBggrBgEFBQcCARYeaHR0cDovL3d3dy5maXJtYWRpZ2l0YWwuZ28uY3IAMDAGCCsGAQUFBwIBFiRodHRwOi8vd3d3Lm1pY2l0LmdvLmNyL2Zpcm1hZGlnaXRhbAAwGQYJKwYBBAGCNxQCBAweCgBTAHUAYgBDAEEwCwYDVR0PBAQDAgGGMA8GA1UdEwEB/wQFMAMBAf8wHwYDVR0jBBgwFoAU4PL+fcRETlDkNf0IiY9OhBlEM0AwgdIGA1UdHwSByjCBxzCBxKCBwaCBvoZaaHR0cDovL3d3dy5maXJtYWRpZ2l0YWwuZ28uY3IvcmVwb3NpdG9yaW8vQ0ElMjBSQUlaJTIwTkFDSU9OQUwlMjAtJTIwQ09TVEElMjBSSUNBJTIwdjIuY3JshmBodHRwOi8vd3d3Lm1pY2l0LmdvLmNyL2Zpcm1hZGlnaXRhbC9yZXBvc2l0b3Jpby9DQSUyMFJBSVolMjBOQUNJT05BTCUyMC0lMjBDT1NUQSUyMFJJQ0ElMjB2Mi5jcmwwgeYGCCsGAQUFBwEBBIHZMIHWMGYGCCsGAQUFBzAChlpodHRwOi8vd3d3LmZpcm1hZGlnaXRhbC5nby5jci9yZXBvc2l0b3Jpby9DQSUyMFJBSVolMjBOQUNJT05BTCUyMC0lMjBDT1NUQSUyMFJJQ0ElMjB2Mi5jcnQwbAYIKwYBBQUHMAKGYGh0dHA6Ly93d3cubWljaXQuZ28uY3IvZmlybWFkaWdpdGFsL3JlcG9zaXRvcmlvL0NBJTIwUkFJWiUyME5BQ0lPTkFMJTIwLSUyMENPU1RBJTIwUklDQSUyMHYyLmNydDANBgkqhkiG9w0BAQ0FAAOCAgEAv5rU86FMttoAqCsAJGUQl7DboiQosF/FAvhX0YhsfYWRyUL5BOmuWjIMNuljuU5Lc6BR5eWePSUkOe3acDzslBkUjKzyNRZNQA7IXkuVs1arFT5djjhGiCdzwH7+rFekbNxicdhWJSJ7Fge5dMTkErgDJDERAWfePgzg55hacoTCgX0RkBQDZ08UJMVNgNuogfGGfXYgliwoFj4SnwktHjJHmAptQyLi+tCrt4VWr8+G34FFL51bAvio+RABqD7nu26cnnyNvZ5Ce4oMIcPxUkMX/LINqOFUjY75CcBhovqUJYEobbR9cvMcu3EC2su5asHDWjZxiUQrvSRHvH+7jNYuSk84THfiNcZq99o9ra/pG3ufO07ox1IHDDlX6LX6lTt6DbKw+5Z5L9I4GphhcxWxIdeNmg7xq60Cfy02sqLHeelOoweJLr97rliieeZkXXkGRN62z+1/ZcdS4gj1v+JKHiYLquTkxZFVCo/GmjC5IfUV5SrwtF7vfsJF9HkdaEcsQ9iuKOS28OR4vR0baEsCvlMotJn3jMFbFYO/v/e9P/79T3e+cVi/Va//avW1jxgCQGvTkca6RfqTr3WkMrnwZhHBvTvu0utoIRruw4vpbboFbrm6kkRbMYlA7YopUEBsMW+iqjp6jzifnlluqriqPuBAfmTv8ASr8JE8Ytw=</xd:EncapsulatedX509Certificate>
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</xd:CertificateValues>
          <xd:SignatureTimeStamp>
            <CanonicalizationMethod Algorithm="http://www.w3.org/TR/2001/REC-xml-c14n-20010315"/>
            <xd:EncapsulatedTimeStamp>MIIK0gYJKoZIhvcNAQcCoIIKwzCCCr8CAQMxDzANBglghkgBZQMEAgEFADBzBgsqhkiG9w0BCRABBKBkBGIwYAIBAQYIYIE8AQEBAQUwMTANBglghkgBZQMEAgEFAAQgwtTqtWt/FgE1lAdvT4jlm6v4U5tf4jH1R+lAdIbpIo4CBAm5vS4YDzIwMjAwNDI0MTQxOTAz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NDE0MTkwM1owLwYJKoZIhvcNAQkEMSIEIEpbra1GXl4ykE/TrXmGZtKxpPcLi5iquxOb0HMfvgqxMDcGCyqGSIb3DQEJEAIvMSgwJjAkMCIEIDcrk3iY5iZu+N7/iFpVKDYeTZ9u7elabVQcL5d9tumpMA0GCSqGSIb3DQEBAQUABIIBADAEf33jAXRxBpR5aH+XZd4vtLT98cZrr5nAfsxkpfC9r9C6jmIp1rsl+iDgcybgPJ+LqWgKPFaJ5SKtoyVJpuAOIevmWOG3vPsmRgYljE4y0ZWiTdc+6iJbvr4Y2g+SyZ0uo2ZWQgS11jOQhBAnPW8j9lUmoSa6eRD9SBnmwqlNUJu7UN7BkEQvzkvuxbxXwC7hMX95x6NPxoNCvVeLUHNPa8/nGLL2vv8VBoDIu1VRxrJsNFanokS9A/YabTB6nK4HfM/KrBmmiiLqp/DHjVlx5WVne7F9HeEmPj29/UUp9oLtkS3tBZDztIuPX7ccTiKJmmqsGqaEuy9Q/5UKtj8=</xd:EncapsulatedTimeStamp>
          </xd:SignatureTimeStamp>
          <TimeStampValidationData xmlns="http://uri.etsi.org/01903/v1.4.1#">
            <xd:CertificateValues>
              <xd:EncapsulatedX509Certificate>MIILkzCCCXugAwIBAgITTgAAAASYOR/4A7hb3AAAAAAABDANBgkqhkiG9w0BAQ0FADBzMRkwFwYDVQQFExBDUEotMi0xMDAtMDk4MzExMQ0wCwYDVQQLEwREQ0ZEMQ8wDQYDVQQKEwZNSUNJVFQxCzAJBgNVBAYTAkNSMSkwJwYDVQQDEyBDQSBSQUlaIE5BQ0lPTkFMIC0gQ09TVEEgUklDQSB2MjAeFw0xNTAyMjUyMTQ3NDNaFw0zMTAyMjUyMTU3NDNaMIGAMRkwFwYDVQQFExBDUEotMi0xMDAtMDk4MzExMQswCQYDVQQGEwJDUjEPMA0GA1UEChMGTUlDSVRUMQ0wCwYDVQQLEwREQ0ZEMTYwNAYDVQQDEy1DQSBQT0xJVElDQSBTRUxMQURPIERFIFRJRU1QTyAtIENPU1RBIFJJQ0EgdjIwggIiMA0GCSqGSIb3DQEBAQUAA4ICDwAwggIKAoICAQC2m5S5sYbQiWTklYT8+i9PCNAXS/Mw/TByDhY7zNP7WyJtPSUnSbQRLdQ3hMPuJ6iVgoZWNKx1TJ7MzNVPOv713eEcqqDm69XWSSaQJEz3HbTAVC23V3PJcEuuQfJuKZ+7YP2VMMhBj73UoJdQqMx3nJpECJDjzCrCZHEPtusDRa1+CEmm61ghSDKwUvjow98rkuBvu837MWb3iDj9y8KbbKvme4CPRiAnmZv9N8H5q1zrO6EmWX46+z4ofkUji7flDLzVxCG9b3irrGf7ig+IzfXBBqyr/OLNg32xKZNdezbSKDRsjHxQMpeS6vHu+spOPK65ujLhjTLNHF5v31x+fFPiz++Iz1DoUfTpEz/GlB3Z6HceP2eKgghwOrEgzZ9sT+l0aGxolASLeiiyW73TWyuL1ubRPaJV41ZfFzgZcb7b/LDei31claIEm+OMPEF1s5dfjsAByXqQCl0UUuTYqaBT8N8OC7qh/KZYQx4jbdgl2vvgR/bnaD1VO6AEbySBHW7sG1XgDkjKsPZr2EtnacZ6pdAlAI69pYPabwOo5wvJhKhFXh3ymhV5JNThCpbqGX+7x1eL8eTfelvsbmmnZtS5+Rtol9bsSLG/BAwhNHJmFHvnbper5cHJ4TPmz+k0aveKM2i+yGeRcp/0N5ZOKoWCia4apU7RcBZnTFVFfQIDAQABo4IGEDCCBgwwEAYJKwYBBAGCNxUBBAMCAQAwHQYDVR0OBBYEFLC74AguSxNo8NCARANnpD//JWP2MIIDvwYDVR0gBIIDtjCCA7IwggEUBgdggTwBAQEBMIIBBzCBpgYIKwYBBQUHAgIwgZkegZYASQBtAHAAbABlAG0AZQBuAHQAYQAgAGwAYQAgAFAAbwBsAGkAdABpAGMAYQAgAGQAZQAgAGwAYQAgAFIAYQBpAHoAIABDAG8AcwB0AGEAcgByAGkAYwBlAG4AcwBlACAAZABlACAAQwBlAHIAdABpAGYAaQBjAGEAYwBpAG8AbgAgAEQAaQBnAGkAdABhAGwAIAB2ADIwKgYIKwYBBQUHAgEWHmh0dHA6Ly93d3cuZmlybWFkaWdpdGFsLmdvLmNyADAwBggrBgEFBQcCARYkaHR0cDovL3d3dy5taWNpdC5nby5jci9maXJtYWRpZ2l0YWwAMIIBWwYIYIE8AQEBAQEwggFNMIHsBggrBgEFBQcCAjCB3x6B3ABJAG0AcABsAGUAbQBlAG4AdABhACAAbABhACAAUABvAGwAaQB0AGkAYwBhACAAYwBvAG0AbwAgAEMAQQAgAEUAbQBpAHMAbwByAGEAIABwAGEAcgBhACAAUwBlAGwAbABhAGQAbwAgAGQAZQAgAFQAaQBlAG0AcABvACAAcABlAHIAdABlAG4AZQBjAGkAZQBuAHQAZQAgAGEAIABsAGEAIABQAEsASQAgAE4AYQBjAGkAbwBuAGEAbAAgAGQAZQAgAEMAbwBzAHQAYQAgAFIAaQBjAGEAIAB2ADIwKgYIKwYBBQUHAgEWHmh0dHA6Ly93d3cuZmlybWFkaWdpdGFsLmdvLmNyADAwBggrBgEFBQcCARYkaHR0cDovL3d3dy5taWNpdC5nby5jci9maXJtYWRpZ2l0YWwAMIIBNwYIYIE8AQEBAQUwggEpMIHIBggrBgEFBQcCAjCBux6BuABJAG0AcABsAGUAbQBlAG4AdABhACAAbABhACAAUABvAGwAaQB0AGkAYwBhACAAZABlACAAUwBlAGwAbABhAGQAbwAgAGQAZQAgAFQAaQBlAG0AcABvACAAZABlAGwAIABTAGkAcwB0AGUAbQBhACAATgBhAGMAaQBvAG4AYQBsACAAZABlACAAQwBlAHIAdABpAGYAaQBjAGEAYwBpAG8AbgAgAEQAaQBnAGkAdABhAGwAIAB2ADIwKgYIKwYBBQUHAgEWHmh0dHA6Ly93d3cuZmlybWFkaWdpdGFsLmdvLmNyADAwBggrBgEFBQcCARYkaHR0cDovL3d3dy5taWNpdC5nby5jci9maXJtYWRpZ2l0YWwAMBkGCSsGAQQBgjcUAgQMHgoAUwB1AGIAQwBBMAsGA1UdDwQEAwIBhjAPBgNVHRMBAf8EBTADAQH/MB8GA1UdIwQYMBaAFODy/n3ERE5Q5DX9CImPToQZRDNAMIHSBgNVHR8EgcowgccwgcSggcGggb6GWmh0dHA6Ly93d3cuZmlybWFkaWdpdGFsLmdvLmNyL3JlcG9zaXRvcmlvL0NBJTIwUkFJWiUyME5BQ0lPTkFMJTIwLSUyMENPU1RBJTIwUklDQSUyMHYyLmNybIZgaHR0cDovL3d3dy5taWNpdC5nby5jci9maXJtYWRpZ2l0YWwvcmVwb3NpdG9yaW8vQ0ElMjBSQUlaJTIwTkFDSU9OQUwlMjAtJTIwQ09TVEElMjBSSUNBJTIwdjIuY3JsMIHmBggrBgEFBQcBAQSB2TCB1jBmBggrBgEFBQcwAoZaaHR0cDovL3d3dy5maXJtYWRpZ2l0YWwuZ28uY3IvcmVwb3NpdG9yaW8vQ0ElMjBSQUlaJTIwTkFDSU9OQUwlMjAtJTIwQ09TVEElMjBSSUNBJTIwdjIuY3J0MGwGCCsGAQUFBzAChmBodHRwOi8vd3d3Lm1pY2l0LmdvLmNyL2Zpcm1hZGlnaXRhbC9yZXBvc2l0b3Jpby9DQSUyMFJBSVolMjBOQUNJT05BTCUyMC0lMjBDT1NUQSUyMFJJQ0ElMjB2Mi5jcnQwDQYJKoZIhvcNAQENBQADggIBADnF0LdoBRhNynIHrWcNmRTmX3HqQBdO7rIIqhZvDdfVj/Ew2Io73K/eW3DRI28HmV545pRKxU5lKeZy7szI+W8+ZTApBGZgQErw5Klfk20b2bul15OEYphIz3d1NC2lQG5PggpO9KQtHEMeGCDx569UKsYekBaWfz7q7V7a+k4xFGKJFNyKQP0HAsmpfLSuJvqRrEORuQpNRxGzljIF3N1VTwzFTnW2sH7DBVoH3a/Viggs8BXqBpp2bqdfUJKiwgCmY//9fBP1zLiyEKthG1lKmzs06OdjmWeqL/6QBlfBbQtecqrfHIfJAnkwsIGXGLd39cM0jAZFnENl2z5unJnHdCLnxro/ct06E7bYJ4MJcWA9s4IrDREHjSAO4PczDzE0W/a0cpGDdYGvXIuH3qRV1LutTmecxC5+mALhBEWV1JAAr0W7LAWTRBtwjHNas9AVxb4SOGbtEV9jabics2QqNU08PiMROjuM/qnKACR5euRZG6k8eP7ft1n3ufHmP9FpPz5jWF37m4ciVm/3VJTA/RvBkzwGFdISOyOUx0Ei4wx8z2MeGaa0ZEhY7kwOugT6Jsi/npc/tVcDxCo35g4cz47tFkY4r2hoUTPqvrlStanbwdI5xD3P3j2Z7rVwal+R/Nx3Ma6EP+mf73m8w+KdZHrQbL/oXIB9A/GW+roN</xd:EncapsulatedX509Certificate>
              <xd:EncapsulatedX509Certificate>MIIFwTCCA6mgAwIBAgIQdLjPY4+rcrxGwdK6zQAFDDANBgkqhkiG9w0BAQ0FADBzMRkwFwYDVQQFExBDUEotMi0xMDAtMDk4MzExMQ0wCwYDVQQLEwREQ0ZEMQ8wDQYDVQQKEwZNSUNJVFQxCzAJBgNVBAYTAkNSMSkwJwYDVQQDEyBDQSBSQUlaIE5BQ0lPTkFMIC0gQ09TVEEgUklDQSB2MjAeFw0xNTAyMjQyMjE5NTVaFw0zOTAyMjQyMjI4NDRaMHMxGTAXBgNVBAUTEENQSi0yLTEwMC0wOTgzMTExDTALBgNVBAsTBERDRkQxDzANBgNVBAoTBk1JQ0lUVDELMAkGA1UEBhMCQ1IxKTAnBgNVBAMTIENBIFJBSVogTkFDSU9OQUwgLSBDT1NUQSBSSUNBIHYyMIICIjANBgkqhkiG9w0BAQEFAAOCAg8AMIICCgKCAgEAwnQxZdkRRU4vV9xiuV3HStB/7o3GB95pZL/NgdVXrSc+X1hxGtwgwPyrc/SrLodUpXBYWD0zQNSQWkPpXkRoSa7guAjyHDpmfDkbRk2Oj414OpN3Etoehrw9pBWgHrFK1e5+oj2iHj1QRBUPlcyKJTz+DyOgvY2wC5Tgyxj4Fn2Tqy79Ck6UlerJgp8xRbPJwuF/2apBlzXu+/zvV3Pv2MMrPvSMpVK0oAw47TLpSzNRG3Z88V9PhPdkEyvqstdWQHiuFp49ulRvsr1cRdmkNptO0q6udPyej3k50Dl8IzhW1Uv5yPCKpxpDpoyy3X6HnfmZ470lbhzTZ12AQ392ansLLnO/ZOT4E9JB1M2UiZox8TdGe5RKDNQGK2GWJIQKDsIZqcVCmbGrCRPxCOtC/NwILxQCu8k1TkeH8SlrkwiBMsoCu5qeNrkarQxEYcVNXyw0rAaofaNL/42a5x7ulg78bNFBMj3vXM81WyFt+K3Ef+Zzd94ib/iOuzajKCIxiI+lp0PaNiVgj4a3h5BJM74umhCv0U+TAqIljp5QqPJvikcT4PgU4OS9/kCNxpKYqHJzRoijHWeA+EOSlAnuztya9KQLzmzoC/gQ4hqVfk2UNQ57DKdkuPbBTFvCSTjzRV+J7lfpci+WhT1BCRgUKSIwGEHYOm1dvjWOydRQBzcCAwEAAaNRME8wCwYDVR0PBAQDAgGGMA8GA1UdEwEB/wQFMAMBAf8wHQYDVR0OBBYEFODy/n3ERE5Q5DX9CImPToQZRDNAMBAGCSsGAQQBgjcVAQQDAgEAMA0GCSqGSIb3DQEBDQUAA4ICAQBJ5nSJMjsLLttbQWOESI3JjGtP7LIEIQCMAjM7WJTmUDMK1Xd+LKGq/vMzv0OnlCVsM4D7pnpWyEU30n9BvwCk4/bcp/ka/NBbE0fXNVF2px0T369RmfSBR32+y67kwfV9wT2lsm1M6faOCtLXgOe0UaCD5shbegU8RQhk2owSQTj6ZeXKQSnr5dv6z4nE5hFUFCMWYvbO9Lq9EyzzzMOEbV4fOu9PVgPQ5wARzJ0pf0evH9SnId5Y1nvSAYkHPgoiqiaSlcy9nN2C+QHwvt89nIH4krkSp0bLjX7ww8UgSzJnmrwWrjqt0c+OpOEkBlkmz2WeRK6G7fvov8SFSjZkMaiAKRHbxAuDSs+HAG9xzrI7OjvaLuVq5w0r3p77XT70Hiv6M/8ysMP3FpjNcK8xHjtOupjqVhK+KqBAhC8Z7fIyPH8U2vXPexCO449G930dnK4S8S6CpCh4bdRuZg/n+vRa9Cf/GheO56aANt+unoPf1tfYhKcFGx40lSBxoQtx6eR8TMhuQBJBwd4IRG/cy6ysE0vF2WKikc+m7a8vJYk+Did3n3nHKFKABh0Fdf6Id1/KiyXO0ivm1xR7uK0mreiETRcWa7Pw2D1NllnuoIyx1gsc0eYmZnZC5lV7VBt1xfpCyaRtmcqU7Jzvk/rl9U8rMSpaOcySGf15dGPVtQ==</xd:EncapsulatedX509Certificate>
            </xd:CertificateValues>
            <xd:RevocationValues>
              <xd:CRLValues>
                <xd:EncapsulatedCRLValue>MIIDLDCCARQCAQEwDQYJKoZIhvcNAQENBQAwgYAxGTAXBgNVBAUTEENQSi0yLTEwMC0wOTgzMTExCzAJBgNVBAYTAkNSMQ8wDQYDVQQKEwZNSUNJVFQxDTALBgNVBAsTBERDRkQxNjA0BgNVBAMTLUNBIFBPTElUSUNBIFNFTExBRE8gREUgVElFTVBPIC0gQ09TVEEgUklDQSB2MhcNMjAwNDAzMTU1MTUyWhcNMjAwNjA0MDQxMTUyWqBfMF0wHwYDVR0jBBgwFoAUsLvgCC5LE2jw0IBEA2ekP/8lY/YwEAYJKwYBBAGCNxUBBAMCAQAwCgYDVR0UBAMCASMwHAYJKwYBBAGCNxUEBA8XDTIwMDYwMzE2MDE1MlowDQYJKoZIhvcNAQENBQADggIBAEzF2MjgJasVEmzh4gbd0A571IxMw+h53zqH5+T08aZ/9y/ZFCivAIFTxDdUQwOFSfpcBDgPU8ZUXqtdarO40vtpbONn22sCumeQuZ2TV1EEKm0+Gki6i5RtYDOhS8Sh0S1QUn4Gop4BAKMNpDJXyDqE1R/ofnP4y4MtTv6vBSxU4N38vEFHR880b2En91xtw9pZhuey7D/Y9wqh/HaOb4Zm1sexu/96ALjmn2p2NOUBcauQrmlTw4S/23+cGMucVdzZX4VPF1IZSxTUXPQstmr1ZIhyBJZidGG1GtwaFTx+5e7pSVoYsxkQfJdFCj9eLfRkUTt4fDaqzYGzdd3CHAfYn5yysU9bug3gYdxDkAclHPlIjlrF9AYY9FpIJzWuNAqM52vYP+yAJj6uwtl7aOV+I0fNgKWSXOjw1xHX2xZwPIRK4eqNsulveScrpxs3YCZui94q4tmrT12/gi0rlO0FypXZL+FjJlcI48wmn26MLgX1slDW59gJC9dGhrltI+E1F1tQQiL6iKoh/BrsXnpgfwYmhJeCJFIWeyKs0Rkt1Qaz7JBggp9fHzaa+WrT/pWj2/KUTEr9lAugU13TrizKKmofk3g0J9oXCYw82PoWqyNUfH8Nb7LiE85a1FCu7to/dyzZDkJhjEau31xn0SctVqQZWHtRAQBMNJgjoOIB</xd:EncapsulatedCRLValue>
  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  </xd:CRLValues>
            </xd:RevocationValues>
          </TimeStampValidationData>
          <xd:CompleteCertificateRefs>
            <xd:CertRefs>
              <xd:Cert>
                <xd:CertDigest>
                  <DigestMethod Algorithm="http://www.w3.org/2001/04/xmlenc#sha256"/>
                  <DigestValue>9MOmB5Qo76TeXgvr2HcOBYJvmbrzA9UTDRxJc3BR+Ak=</DigestValue>
                </xd:CertDigest>
                <xd:IssuerSerial>
                  <X509IssuerName>CN=CA POLITICA PERSONA FISICA - COSTA RICA v2, OU=DCFD, O=MICITT, C=CR, SERIALNUMBER=CPJ-2-100-098311</X509IssuerName>
                  <X509SerialNumber>1672555889905774989374701447987177132319047683</X509SerialNumber>
                </xd:IssuerSerial>
              </xd:Cert>
              <xd:Cert>
                <xd:CertDigest>
                  <DigestMethod Algorithm="http://www.w3.org/2001/04/xmlenc#sha256"/>
                  <DigestValue>MsKOaEooPfFdp2G4uOeantctgd21V4JKgjo/Bpp+d90=</DigestValue>
                </xd:CertDigest>
                <xd:IssuerSerial>
                  <X509IssuerName>CN=CA RAIZ NACIONAL - COSTA RICA v2, C=CR, O=MICITT, OU=DCFD, SERIALNUMBER=CPJ-2-100-098311</X509IssuerName>
                  <X509SerialNumber>1739458125498116918358806673373806027304075266</X509SerialNumber>
                </xd:IssuerSerial>
              </xd:Cert>
              <xd:Cert>
                <xd:CertDigest>
                  <DigestMethod Algorithm="http://www.w3.org/2001/04/xmlenc#sha256"/>
                  <DigestValue>/Z6nMJSOwlh1/TxKd4gV9X8iYfc5vomN1yD6LgfvfEI=</DigestValue>
                </xd:CertDigest>
                <xd:IssuerSerial>
                  <X509IssuerName>CN=CA RAIZ NACIONAL - COSTA RICA v2, C=CR, O=MICITT, OU=DCFD, SERIALNUMBER=CPJ-2-100-098311</X509IssuerName>
                  <X509SerialNumber>155150036479860318890910376525337462028</X509SerialNumber>
                </xd:IssuerSerial>
              </xd:Cert>
            </xd:CertRefs>
          </xd:CompleteCertificateRefs>
          <xd:CompleteRevocationRefs>
            <xd:OCSPRefs>
              <xd:OCSPRef>
                <xd:OCSPIdentifier>
                  <xd:ResponderID>
                    <xd:ByKey>6LWjy581aSmZOmdfVlHGvJ/74vI=</xd:ByKey>
                  </xd:ResponderID>
                  <xd:ProducedAt>2020-04-24T14:08:14Z</xd:ProducedAt>
                </xd:OCSPIdentifier>
                <xd:DigestAlgAndValue>
                  <DigestMethod Algorithm="http://www.w3.org/2001/04/xmlenc#sha256"/>
                  <DigestValue>GCFRSeY171aVupoB5TybPq/BHDJAQppgsnpq8Jf8TAM=</DigestValue>
                </xd:DigestAlgAndValue>
              </xd:OCSPRef>
            </xd:OCSPRefs>
            <xd:CRLRefs>
              <xd:CRLRef>
                <xd:DigestAlgAndValue>
                  <DigestMethod Algorithm="http://www.w3.org/2001/04/xmlenc#sha256"/>
                  <DigestValue>Ny6L0y7iTrumXvzXlCFb6lYrEkr3o+8O8ki58ur6284=</DigestValue>
                </xd:DigestAlgAndValue>
                <xd:CRLIdentifier>
                  <xd:Issuer>CN=CA POLITICA PERSONA FISICA - COSTA RICA v2, OU=DCFD, O=MICITT, C=CR, SERIALNUMBER=CPJ-2-100-098311</xd:Issuer>
                  <xd:IssueTime>2020-04-03T15:44:35Z</xd:IssueTime>
                </xd:CRLIdentifier>
              </xd:CRLRef>
              <xd:CRLRef>
                <xd:DigestAlgAndValue>
                  <DigestMethod Algorithm="http://www.w3.org/2001/04/xmlenc#sha256"/>
                  <DigestValue>+Nt/0PY87c/0iaBSdAZeV1d4YtHUjuhy65WoDLMXYHw=</DigestValue>
                </xd:DigestAlgAndValue>
                <xd:CRLIdentifier>
                  <xd:Issuer>CN=CA RAIZ NACIONAL - COSTA RICA v2, C=CR, O=MICITT, OU=DCFD, SERIALNUMBER=CPJ-2-100-098311</xd:Issuer>
                  <xd:IssueTime>2020-02-18T17:54:16Z</xd:IssueTime>
                </xd:CRLIdentifier>
              </xd:CRLRef>
            </xd:CRLRefs>
          </xd:CompleteRevocationRefs>
          <xd:RevocationValues>
            <xd:OCSPValues>
              <xd:EncapsulatedOCSPValue>MIIGOQoBAKCCBjIwggYuBgkrBgEFBQcwAQEEggYfMIIGGzCBxaIWBBTotaPLnzVpKZk6Z19WUca8n/vi8hgPMjAyMDA0MjQxNDA4MTRaMIGZMIGWMEwwCQYFKw4DAhoFAAQUzgxHzN03kqP+e9oD7BphnZQwSGIEFLR0i6ue23bwf6Uo45StMcxy8LMpAhMUAAFkp7sGHJc/gUmUAAAAAWSngAAYDzIwMjAwNDI0MTIxMDI0WqARGA8yMDIwMDQyNjAwMzAyNFqhIDAeMBwGCSsGAQQBgjcVBAQPFw0yMDA0MjUxMjIwMjRaMA0GCSqGSIb3DQEBCwUAA4IBAQCe4zTnCu21zA8ct44JcMVJKWvU6Y0fGZX3HSgJ6Rr02ZygSL08r2xqjWslf7wv0c/pI4YsGcwjaeNKRPX0d/R61S7OnS8pMSsYVaLjwb4Stq2CzfL0w1P07hAVLrnuGAaXSabEdW4IbZNbgRc6nWYfmIryN28Puxc9aESC5xeQkcpZjW+/IWJli0YpdI2fLgZpOc+Qxo9pbgTEoiLmoBHz7J2sLDnv+7ezRKi+BJZp6HXfW2ylqir42pH9l4Z8W/iUVTHLGlGu0ojNi/Yxzq8DUuzKK6fAWSVM0+7d/rvNk0o8pAPWGbV+3Q+sqApprymxZJZFtMGIyk69wGKFTbTYoIIEOzCCBDcwggQzMIIDG6ADAgECAhMUAAgEN0NHBzfcQvooAAEACAQ3MA0GCSqGSIb3DQEBCwUAMIGZMRkwFwYDVQQFExBDUEotNC0wMDAtMDA0MDE3MQswCQYDVQQGEwJDUjEkMCIGA1UEChMbQkFOQ08gQ0VOVFJBTCBERSBDT1NUQSBSSUNBMSIwIAYDVQQLExlESVZJU0lPTiBTSVNURU1BUyBERSBQQUdPMSUwIwYDVQQDExxDQSBTSU5QRSAtIFBFUlNPTkEgRklTSUNBIHYyMB4XDTIwMDQyMjIxNDQzNVoXDTIwMDUwNjIxNDQzNVowGjEYMBYGA1UEAxMPUE9SVkVOSVIuZmRpLmNyMIIBIjANBgkqhkiG9w0BAQEFAAOCAQ8AMIIBCgKCAQEA2i7T02lZ9whsNs64RoWk85rm6wDVBruBpDLqboTSKgzcEfIn6xOtSWqSOIPdjGHQu8PVTMB7GGISRM61QAExBiFDvNOBf2hz6vyJW7UeOvJaNAmWIU6zs8V9wpubQgqYqDJC6iuqbWdsYy0+nTHV6igCFlQoN1yG8dQcl2o8mSF/uhbvn5eqFjyP4xlEPA6W6WgSrTHYLsg/He/oQ8jFOUB2jPgn/heamjwMQFj7IbN2NvJtQE2TPtwE110Nx8oWEGLXuCdOcd+RLs5eZ+ONF3hb0tpiN3xFQvwr9v3vKIRQBBoBnTQx6Exic/pR9eQxjeC1UZEAjYOJgN2mw4JwjQIDAQABo4HxMIHuMD0GCSsGAQQBgjcVBwQwMC4GJisGAQQBgjcVCIXE6luC0eM1lZEbgvmXGIaly2uBf4P2/HeBuPEzAgFkAgEHMBMGA1UdJQQMMAoGCCsGAQUFBwMJMA4GA1UdDwEB/wQEAwIHgDAbBgkrBgEEAYI3FQoEDjAMMAoGCCsGAQUFBwMJMA8GCSsGAQUFBzABBQQCBQAwHwYDVR0jBBgwFoAUtHSLq57bdvB/pSjjlK0xzHLwsykwHQYDVR0OBBYEFOi1o8ufNWkpmTpnX1ZRxryf++LyMBoGA1UdEQQTMBGCD1BPUlZFTklSLmZkaS5jcjANBgkqhkiG9w0BAQsFAAOCAQEALLLciH0t2Dl7eiv2aYAs/Qz1vY+ijctucdyAOUdK9DXM7CrKuu5sSe7BWQHztZY5UVTrQHFjS6lSN9J2vB20kTrbsZfbMLnvhRiaxkIIg88c9ODm9We5rf1wQWVrzRFZo9W1JQPXs+ezewZK0vLsGvudE7Sa9vAm5VwHvsu8mD1Yto18Js2EgwurGbVDEl1KzKaVfo/EtiXJR6ZGa6QfrmWDP52YCrnSOqy2jSntnZJX58ThzQTktVjn20Xz5ULW4qdACWWuoTEVgPYWf7A4Npxk+FytccxxukDXtvwnuAm+3zW6DwX21XpK2pUvrGxXtZfUJIwUP/8/zWjsRwQMDw==</xd:EncapsulatedOCSPValue>
            </xd:OCSPValues>
            <xd:CRLValues>
              <xd:EncapsulatedCRLValue>MIIDKDCCARACAQEwDQYJKoZIhvcNAQENBQAwfTEZMBcGA1UEBRMQQ1BKLTItMTAwLTA5ODMxMTELMAkGA1UEBhMCQ1IxDzANBgNVBAoTBk1JQ0lUVDENMAsGA1UECxMERENGRDEzMDEGA1UEAxMqQ0EgUE9MSVRJQ0EgUEVSU09OQSBGSVNJQ0EgLSBDT1NUQSBSSUNBIHYyFw0yMDA0MDMxNTQ0MzVaFw0yMDA2MDQwNDA0MzVaoF8wXTAfBgNVHSMEGDAWgBRonWk2y4Rue+qTYRn/WDAd1f9cyzAQBgkrBgEEAYI3FQEEAwIBADAKBgNVHRQEAwIBJDAcBgkrBgEEAYI3FQQEDxcNMjAwNjAzMTU1NDM1WjANBgkqhkiG9w0BAQ0FAAOCAgEADe+JbuvB7r5XTNNHqHN1eBZAOAYbS3Cxei1gVPLrmvpyPtsrB9RA+RIyW2TnebdSo2rttqMkcq32Sbo8q/r1ZtjWsdnbG5w/VO/R7GUGs1Er6hwInaJ9jDQQ/iftnL1g21n0shLecaivSyTZGWpVhK2bp+xu+yQRWjpFZZqWLTRcf8Cbg+SY1i+6hXRc6wGbt/htuUU2YB26AENCfh2J7w4aWaMauSlRwEFerH1fU6aJL+ZnzqU249hGAURDTmGJK2J2dViZBp/4iwEaAHIKSNgA5AhV5/pIIis0tvPz8W0tfmipbR0qy9bYP/9GMIJoJWMuJkj2wH52O6s64lN1hcS3cEeYlXh9GTP2MeS94zHFszzGl2VDxmIUrLTQMGFXmRdHDbVn+ngeKvoyDj1AY4lN1IF8EeLUWLKI5aRJleqFXugWMMaInlOsAvVE1lqQYErmIkuIwtewzN2W1uHClB1edFOLWWgHr7JRbLa1lzECRVFonN68Q83cE1rHm0Z7T3NrFs3xzZPZ6RSSqU+YesfiqQokAa8v4NHBt06n1cXX5v2RkF/91zi/CDj5YAYsj70fQBXTph0nHp3JyPRnyyhAxlr9acEneDNXIT9CU0ycFcijK9ThmF8a3afg46V7O0aT33rTQQhXwR7zsIr/I6UJzXhn/dg2VJ1akdEGuUw=</xd:EncapsulatedCRLValue>
              <xd:EncapsulatedCRLValue>MIIDHjCCAQYCAQEwDQYJKoZIhvcNAQENBQAwczEZMBcGA1UEBRMQQ1BKLTItMTAwLTA5ODMxMTENMAsGA1UECxMERENGRDEPMA0GA1UEChMGTUlDSVRUMQswCQYDVQQGEwJDUjEpMCcGA1UEAxMgQ0EgUkFJWiBOQUNJT05BTCAtIENPU1RBIFJJQ0EgdjIXDTIwMDIxODE3NTQxNloXDTIwMDYxOTA2MTQxNlqgXzBdMB8GA1UdIwQYMBaAFODy/n3ERE5Q5DX9CImPToQZRDNAMBAGCSsGAQQBgjcVAQQDAgEAMAoGA1UdFAQDAgETMBwGCSsGAQQBgjcVBAQPFw0yMDA2MTgxODA0MTZaMA0GCSqGSIb3DQEBDQUAA4ICAQA3HHr2vzVUtbf1LHOJdgRYaeOsqnw8Zyyr+18D+219R7uErXp+sG2dwR+FUwMPQFuceJtWC8Mq+FKiAOH9wwAbe6a67CdnnJfUXwG3a0uaW5BCJOfHNRWPVNJSYfF8vKMfoCZlFGcR1UriqcI3QqU/G8RhXoOY8/K/xMl2014IAfD/1UiJfYz6paxaHTjoCTbKKV31xF57zBTDt4UHKttgGHriXpryy+O/Z5IVTIUqSJqOFKz98Cqlk5V4x912xb/Jx75FNmLqFsBFDlulcyJ59Xt3TL7/MYuEiX6TGGvXxTvPbcUEVhnbN0dw8UsdrsGyRacLBYy5YpwoHyfMVTxCuUOMkKeXA/XgKUiHAcbujmivq/p5xFXbb5DA0GOapZr4mYzdVjJsFuR+Q+MaWI9BBfuusLQqDY2IATlSla2Tr0howdX+tT5rD4kp1cBXdcePYIjjUbov5KazNvpaMkiHr3Js9ZfbCdPHX0u7vvK40ed2/hjlb8dVT3unPiRk1GOphFHkdf5biUXmdR9g5TQ00ozyqGfjCW90WahG9x7wQbPv1XOtDJPCKiZx/YLzB0B63WKwrjViIB3BFWgIjh58Y8kVJUbMTwiq56JUHQR8FpqvTBSoxeC9HY9Ug2HAg7FxZcLukoBv+e5DPRNlNTcU89Ur2VYla+C2S/pb/sx9Lg==</xd:EncapsulatedCRLValue>
            </xd:CRLValues>
          </xd:RevocationValues>
          <xd:SigAndRefsTimeStamp>
            <CanonicalizationMethod Algorithm="http://www.w3.org/TR/2001/REC-xml-c14n-20010315"/>
            <xd:EncapsulatedTimeStamp>MIIK0gYJKoZIhvcNAQcCoIIKwzCCCr8CAQMxDzANBglghkgBZQMEAgEFADBzBgsqhkiG9w0BCRABBKBkBGIwYAIBAQYIYIE8AQEBAQUwMTANBglghkgBZQMEAgEFAAQg12DldpR592+cqfJcVC9q9DuiSbdHQfk4h54/ILMXmOsCBAm5vS8YDzIwMjAwNDI0MTQxOTAzWjAEgAIB9AEB/6CCB8Mwgge/MIIFp6ADAgECAhNpAAAABSHGKAoZxgeLAAAAAAAFMA0GCSqGSIb3DQEBDQUAMIGAMRkwFwYDVQQFExBDUEotMi0xMDAtMDk4MzExMQswCQYDVQQGEwJDUjEPMA0GA1UEChMGTUlDSVRUMQ0wCwYDVQQLEwREQ0ZEMTYwNAYDVQQDEy1DQSBQT0xJVElDQSBTRUxMQURPIERFIFRJRU1QTyAtIENPU1RBIFJJQ0EgdjIwHhcNMTkwODIzMTY1MjQ3WhcNMjcwODIzMTcwMjQ3WjB0MRkwFwYDVQQFExBDUEotNC0wMDAtMDA0MDE3MQswCQYDVQQGEwJDUjEkMCIGA1UEChMbQkFOQ08gQ0VOVFJBTCBERSBDT1NUQSBSSUNBMQ0wCwYDVQQLEwQwMDAxMRUwEwYDVQQDEwxUU0EgU0lOUEUgdjIwggEiMA0GCSqGSIb3DQEBAQUAA4IBDwAwggEKAoIBAQDRhdhdCXLxU0q8NfTktLR9tzyXW8P62zJBpKvtwpYvEes1jAmq21V/aif7FFYHnsxM3uC9oy5gqMyucD00YDHlAXS3u04CtOyo14yRgDsWRKlQ02MVpYgM7tquqwUFjVuDa3KRsFM0tQ0McWpViQ5ZFloxEOW/WLTq1V5qb6bn0dD4LEgT8CRwMsrGfl5g8ZP1qIQiTi6iz1UDk66vOEfTwnkKQnmx5hYh+GHYvDANP+d/PnntPcAUivGyI1MtF/8IM7odNRTyGtArGtBT9zH4dprspNtH7HmDjGyPsnw8zP1vZeXmLYh5rnYzIn7Qk5SZ4ga47bu7zabjiwYGee43AgMBAAGjggM7MIIDNzCBuwYDVR0gBIGzMIGwMIGtBghggTwBAQEBBTCBoDBwBggrBgEFBQcCAjBkHmIASQBtAHAAbABlAG0AZQBuAHQAYQAgAGwAYQAgAEEAdQB0AG8AcgBpAGQAYQBkACAAZABlACAARQBzAHQAYQBtAHAAYQBkAG8AIABkAGUAIABUAGkAZQBtAHAAbwAgAHYAMjAsBggrBgEFBQcCARYgaHR0cDovL3RzYS5zaW5wZS5maS5jci90c2FodHRwLwAwFgYDVR0lAQH/BAwwCgYIKwYBBQUHAwgwDgYDVR0PAQH/BAQDAgbAMB0GA1UdDgQWBBQuLQH8hh8/faNRppz5ixnsy6bKNjAfBgNVHSMEGDAWgBSwu+AILksTaPDQgEQDZ6Q//yVj9jCB9AYDVR0fBIHsMIHpMIHmoIHjoIHghmtodHRwOi8vd3d3LmZpcm1hZGlnaXRhbC5nby5jci9yZXBvc2l0b3Jpby9DQSUyMFBPTElUSUNBJTIwU0VMTEFETyUyMERFJTIwVElFTVBPJTIwLSUyMENPU1RBJTIwUklDQSUyMHYyLmNybIZxaHR0cDovL3d3dy5taWNpdC5nby5jci9maXJtYWRpZ2l0YWwvcmVwb3NpdG9yaW8vQ0ElMjBQT0xJVElDQSUyMFNFTExBRE8lMjBERSUyMFRJRU1QTyUyMC0lMjBDT1NUQSUyMFJJQ0ElMjB2Mi5jcmwwggEIBggrBgEFBQcBAQSB+zCB+DB3BggrBgEFBQcwAoZraHR0cDovL3d3dy5maXJtYWRpZ2l0YWwuZ28uY3IvcmVwb3NpdG9yaW8vQ0ElMjBQT0xJVElDQSUyMFNFTExBRE8lMjBERSUyMFRJRU1QTyUyMC0lMjBDT1NUQSUyMFJJQ0ElMjB2Mi5jcnQwfQYIKwYBBQUHMAKGcWh0dHA6Ly93d3cubWljaXQuZ28uY3IvZmlybWFkaWdpdGFsL3JlcG9zaXRvcmlvL0NBJTIwUE9MSVRJQ0ElMjBTRUxMQURPJTIwREUlMjBUSUVNUE8lMjAtJTIwQ09TVEElMjBSSUNBJTIwdjIuY3J0MAwGA1UdEwEB/wQCMAAwDQYJKoZIhvcNAQENBQADggIBAAbAWYE+7psVD+k05F8e0YQBCW3vQ8KpAPFjou0IjvmF3m4NvvkDSACZrZbB0mYPeAqJMCVMpyL1sBAWIlN2COS1rHWa/MuEsa/C6LNXRuitMpxy8K7p1N1tgLgvd7l5ngvQ+kxmwwlwFTY7xqATTifAchgWiGH+vOu3nS+9PxbMJC6BkPwdsikyoKy6NI8PlhacsvxZq3xrQTohUgINOxc2W+LbUKdZrIUDv1w+1VnF7+miLpsR2nouFt2fdEuH4RxbghcSTfhK4QyfahzTx/eyKRRd5JE8upQKe99nW5t/opK1gv8K/V2O+LF4XaZCMG5ZsQbByscUm9IoXYgxVnGN57VMlWBBMuww0B6fJi0m9A0UFYDSMHLczxRX1lXRpZBc8U0TFuNnQMBfid2zCZZikSMQdL5utzL3lWuvFiU5FojMzSE3T5iMBcmLvEkLFlMfQG5Uq52dTErjAuhRylsAmm9+mPKYd3sJadWJ3y6CPszxWVWKTYUjzrfntLeVAV1Q16Qt+OyPhTrkYOA+f87R7ZUloOpy3YnJxgj5CoRT+KUGpIqcWot/tvT1PUjp6nnGIoosGIlnjaEnpHZUyXF8+OsaZZPAxpFhR3iB7Zm20WbGOMRcaFU0EmMQwMbmHoBwQ9I1Pye6aKkhwpZ3wUOywDCW+gFWmwA2YFtfrZSfMYICazCCAmcCAQEwgZgwgYAxGTAXBgNVBAUTEENQSi0yLTEwMC0wOTgzMTExCzAJBgNVBAYTAkNSMQ8wDQYDVQQKEwZNSUNJVFQxDTALBgNVBAsTBERDRkQxNjA0BgNVBAMTLUNBIFBPTElUSUNBIFNFTExBRE8gREUgVElFTVBPIC0gQ09TVEEgUklDQSB2MgITaQAAAAUhxigKGcYHiwAAAAAABTANBglghkgBZQMEAgEFAKCBpDAaBgkqhkiG9w0BCQMxDQYLKoZIhvcNAQkQAQQwHAYJKoZIhvcNAQkFMQ8XDTIwMDQyNDE0MTkwM1owLwYJKoZIhvcNAQkEMSIEIE2OFned4Tg9+PY0GYZX7p9qvMpsBLone/gKnfw+WBCSMDcGCyqGSIb3DQEJEAIvMSgwJjAkMCIEIDcrk3iY5iZu+N7/iFpVKDYeTZ9u7elabVQcL5d9tumpMA0GCSqGSIb3DQEBAQUABIIBAGXXSaM80WBmTJgfHGzmBiEQybg0QeV5b8TDPTMda0lk6TpAOkLAQJeeWFbDhCSw2FNOxE/+dGrqWeDpxHPHxPSyUrMd/p/xpypcBMiSaW3OgRsxZe0Dxfao6oAAjAdMI19Auhu6jCWXZ5yltC4kiJeOwXFHbGXaa+4Z7wAOqRr2Au3sIcIbxwTpYsi6o1YGLzXCpd+hiTLn+oBcPEY2/6R26tuIEg9B91ypvgSEK4DtyzfLGTiWASSkTPp5XEXquvkFQiGBTetblR28as+jjgnZxRTZEl8OYhfyY8r814YLgwKPXXOWYwZnkGEqlTCAxjzbu75XMTosSzTbUQPu7bc=</xd:EncapsulatedTimeStamp>
          </xd:SigAndRefsTimeStamp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balance </vt:lpstr>
      <vt:lpstr>estado resul </vt:lpstr>
      <vt:lpstr>estado Patrimoniales</vt:lpstr>
      <vt:lpstr>estados flujos de efectivo</vt:lpstr>
      <vt:lpstr>'balance '!Área_de_impresión</vt:lpstr>
      <vt:lpstr>'estado Patrimoniales'!Área_de_impresión</vt:lpstr>
      <vt:lpstr>'estado resul '!Área_de_impresión</vt:lpstr>
      <vt:lpstr>'estados flujos de efectivo'!Área_de_impresión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Valeria</cp:lastModifiedBy>
  <cp:lastPrinted>2020-04-20T17:37:34Z</cp:lastPrinted>
  <dcterms:created xsi:type="dcterms:W3CDTF">2020-04-20T01:47:16Z</dcterms:created>
  <dcterms:modified xsi:type="dcterms:W3CDTF">2020-04-21T14:34:26Z</dcterms:modified>
</cp:coreProperties>
</file>